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145" windowWidth="17775" windowHeight="2880" tabRatio="776" activeTab="1"/>
  </bookViews>
  <sheets>
    <sheet name="N1" sheetId="160" r:id="rId1"/>
    <sheet name="N2-35 01 02 01 " sheetId="164" r:id="rId2"/>
    <sheet name="N2-35 01 02 02" sheetId="166" r:id="rId3"/>
    <sheet name="N2-35 01 02 03" sheetId="167" r:id="rId4"/>
    <sheet name="N3 (saStato)" sheetId="159" r:id="rId5"/>
    <sheet name="N4(arafinansuri aqtivebis zrda)" sheetId="157" r:id="rId6"/>
    <sheet name="forma" sheetId="155" state="hidden" r:id="rId7"/>
    <sheet name="N4ა(sxva xarjebi)" sheetId="165" r:id="rId8"/>
    <sheet name="N5ა" sheetId="161" r:id="rId9"/>
    <sheet name="N6ა" sheetId="162" r:id="rId10"/>
  </sheets>
  <definedNames>
    <definedName name="_xlnm._FilterDatabase" localSheetId="6" hidden="1">forma!$C$2:$C$250</definedName>
    <definedName name="_xlnm._FilterDatabase" localSheetId="0" hidden="1">'N1'!$A$5:$L$70</definedName>
    <definedName name="_xlnm._FilterDatabase" localSheetId="1" hidden="1">'N2-35 01 02 01 '!$A$5:$T$238</definedName>
    <definedName name="_xlnm._FilterDatabase" localSheetId="2" hidden="1">'N2-35 01 02 02'!$A$5:$S$238</definedName>
    <definedName name="_xlnm._FilterDatabase" localSheetId="3" hidden="1">'N2-35 01 02 03'!$A$5:$S$238</definedName>
    <definedName name="_xlnm.Print_Area" localSheetId="6">forma!$C$2:$I$250</definedName>
    <definedName name="_xlnm.Print_Area" localSheetId="0">'N1'!$C$2:$I$79</definedName>
    <definedName name="_xlnm.Print_Area" localSheetId="1">'N2-35 01 02 01 '!$C$2:$Q$238</definedName>
    <definedName name="_xlnm.Print_Area" localSheetId="2">'N2-35 01 02 02'!$C$2:$P$238</definedName>
    <definedName name="_xlnm.Print_Area" localSheetId="3">'N2-35 01 02 03'!$C$2:$P$238</definedName>
    <definedName name="_xlnm.Print_Area" localSheetId="4">'N3 (saStato)'!$B$2:$AD$23</definedName>
    <definedName name="_xlnm.Print_Area" localSheetId="5">'N4(arafinansuri aqtivebis zrda)'!$B$2:$E$25</definedName>
    <definedName name="_xlnm.Print_Area" localSheetId="7">'N4ა(sxva xarjebi)'!$B$2:$E$25</definedName>
    <definedName name="_xlnm.Print_Area" localSheetId="8">N5ა!$B$2:$J$23</definedName>
    <definedName name="_xlnm.Print_Area" localSheetId="9">N6ა!$B$2:$K$19</definedName>
    <definedName name="_xlnm.Print_Titles" localSheetId="6">forma!$2:$2</definedName>
    <definedName name="_xlnm.Print_Titles" localSheetId="0">'N1'!$5:$5</definedName>
    <definedName name="_xlnm.Print_Titles" localSheetId="1">'N2-35 01 02 01 '!$5:$5</definedName>
    <definedName name="_xlnm.Print_Titles" localSheetId="2">'N2-35 01 02 02'!$5:$5</definedName>
    <definedName name="_xlnm.Print_Titles" localSheetId="3">'N2-35 01 02 03'!$5:$5</definedName>
  </definedNames>
  <calcPr calcId="125725"/>
</workbook>
</file>

<file path=xl/calcChain.xml><?xml version="1.0" encoding="utf-8"?>
<calcChain xmlns="http://schemas.openxmlformats.org/spreadsheetml/2006/main">
  <c r="K7" i="164"/>
  <c r="K8"/>
  <c r="K13"/>
  <c r="K14"/>
  <c r="K15"/>
  <c r="K16"/>
  <c r="K17"/>
  <c r="K18"/>
  <c r="K19"/>
  <c r="K20"/>
  <c r="K22"/>
  <c r="K24"/>
  <c r="K25"/>
  <c r="K27"/>
  <c r="K28"/>
  <c r="K29"/>
  <c r="K31"/>
  <c r="K32"/>
  <c r="K33"/>
  <c r="K34"/>
  <c r="K35"/>
  <c r="K36"/>
  <c r="K37"/>
  <c r="K38"/>
  <c r="K39"/>
  <c r="K40"/>
  <c r="K41"/>
  <c r="K43"/>
  <c r="K44"/>
  <c r="K45"/>
  <c r="K46"/>
  <c r="K47"/>
  <c r="K48"/>
  <c r="K49"/>
  <c r="K50"/>
  <c r="K51"/>
  <c r="K53"/>
  <c r="K54"/>
  <c r="K55"/>
  <c r="K56"/>
  <c r="K57"/>
  <c r="K58"/>
  <c r="K59"/>
  <c r="K60"/>
  <c r="K61"/>
  <c r="K62"/>
  <c r="K63"/>
  <c r="K64"/>
  <c r="K65"/>
  <c r="K67"/>
  <c r="K68"/>
  <c r="K69"/>
  <c r="K70"/>
  <c r="K71"/>
  <c r="K72"/>
  <c r="K73"/>
  <c r="K75"/>
  <c r="K76"/>
  <c r="K77"/>
  <c r="K78"/>
  <c r="K79"/>
  <c r="K80"/>
  <c r="K81"/>
  <c r="K82"/>
  <c r="K83"/>
  <c r="K84"/>
  <c r="K85"/>
  <c r="K86"/>
  <c r="K87"/>
  <c r="K88"/>
  <c r="K91"/>
  <c r="K92"/>
  <c r="K93"/>
  <c r="K94"/>
  <c r="K95"/>
  <c r="K96"/>
  <c r="K97"/>
  <c r="K100"/>
  <c r="K101"/>
  <c r="K103"/>
  <c r="K104"/>
  <c r="K106"/>
  <c r="K107"/>
  <c r="K110"/>
  <c r="K111"/>
  <c r="K113"/>
  <c r="K114"/>
  <c r="K116"/>
  <c r="K117"/>
  <c r="K119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4"/>
  <c r="K145"/>
  <c r="K146"/>
  <c r="K147"/>
  <c r="K148"/>
  <c r="K149"/>
  <c r="K150"/>
  <c r="K151"/>
  <c r="K152"/>
  <c r="K153"/>
  <c r="K154"/>
  <c r="K157"/>
  <c r="K158"/>
  <c r="K159"/>
  <c r="K160"/>
  <c r="K161"/>
  <c r="K162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5"/>
  <c r="K187"/>
  <c r="K188"/>
  <c r="K190"/>
  <c r="K192"/>
  <c r="K193"/>
  <c r="K194"/>
  <c r="K195"/>
  <c r="K196"/>
  <c r="K198"/>
  <c r="K199"/>
  <c r="K201"/>
  <c r="K202"/>
  <c r="K203"/>
  <c r="K206"/>
  <c r="K207"/>
  <c r="K208"/>
  <c r="K209"/>
  <c r="K210"/>
  <c r="K211"/>
  <c r="K212"/>
  <c r="K214"/>
  <c r="K215"/>
  <c r="K216"/>
  <c r="K217"/>
  <c r="K218"/>
  <c r="K219"/>
  <c r="K220"/>
  <c r="K221"/>
  <c r="K224"/>
  <c r="K225"/>
  <c r="K226"/>
  <c r="K227"/>
  <c r="K228"/>
  <c r="K229"/>
  <c r="K230"/>
  <c r="K232"/>
  <c r="K233"/>
  <c r="K234"/>
  <c r="K235"/>
  <c r="K236"/>
  <c r="K237"/>
  <c r="K238"/>
  <c r="N238" i="167"/>
  <c r="K238"/>
  <c r="H238"/>
  <c r="B238" s="1"/>
  <c r="N237"/>
  <c r="K237"/>
  <c r="H237"/>
  <c r="B237" s="1"/>
  <c r="N236"/>
  <c r="K236"/>
  <c r="H236"/>
  <c r="B236" s="1"/>
  <c r="N235"/>
  <c r="K235"/>
  <c r="H235"/>
  <c r="B235" s="1"/>
  <c r="N234"/>
  <c r="K234"/>
  <c r="H234"/>
  <c r="B234" s="1"/>
  <c r="N233"/>
  <c r="K233"/>
  <c r="H233"/>
  <c r="B233" s="1"/>
  <c r="N232"/>
  <c r="N231" s="1"/>
  <c r="K232"/>
  <c r="H232"/>
  <c r="B232" s="1"/>
  <c r="P231"/>
  <c r="O231"/>
  <c r="M231"/>
  <c r="L231"/>
  <c r="K231"/>
  <c r="J231"/>
  <c r="I231"/>
  <c r="G231"/>
  <c r="F231"/>
  <c r="E231"/>
  <c r="N230"/>
  <c r="K230"/>
  <c r="H230"/>
  <c r="B230" s="1"/>
  <c r="N229"/>
  <c r="K229"/>
  <c r="H229"/>
  <c r="B229" s="1"/>
  <c r="N228"/>
  <c r="K228"/>
  <c r="H228"/>
  <c r="B228" s="1"/>
  <c r="N227"/>
  <c r="K227"/>
  <c r="H227"/>
  <c r="B227"/>
  <c r="N226"/>
  <c r="K226"/>
  <c r="H226"/>
  <c r="B226"/>
  <c r="N225"/>
  <c r="K225"/>
  <c r="H225"/>
  <c r="B225"/>
  <c r="N224"/>
  <c r="K224"/>
  <c r="K223" s="1"/>
  <c r="K222" s="1"/>
  <c r="H224"/>
  <c r="B224"/>
  <c r="P223"/>
  <c r="P222" s="1"/>
  <c r="O223"/>
  <c r="O222" s="1"/>
  <c r="M223"/>
  <c r="L223"/>
  <c r="L222" s="1"/>
  <c r="J223"/>
  <c r="I223"/>
  <c r="H223"/>
  <c r="G223"/>
  <c r="G222" s="1"/>
  <c r="F223"/>
  <c r="E223"/>
  <c r="B223" s="1"/>
  <c r="I222"/>
  <c r="N221"/>
  <c r="K221"/>
  <c r="H221"/>
  <c r="B221" s="1"/>
  <c r="N220"/>
  <c r="K220"/>
  <c r="H220"/>
  <c r="B220" s="1"/>
  <c r="N219"/>
  <c r="K219"/>
  <c r="H219"/>
  <c r="B219" s="1"/>
  <c r="N218"/>
  <c r="K218"/>
  <c r="H218"/>
  <c r="B218" s="1"/>
  <c r="N217"/>
  <c r="K217"/>
  <c r="H217"/>
  <c r="B217" s="1"/>
  <c r="N216"/>
  <c r="K216"/>
  <c r="H216"/>
  <c r="B216" s="1"/>
  <c r="N215"/>
  <c r="K215"/>
  <c r="H215"/>
  <c r="B215" s="1"/>
  <c r="N214"/>
  <c r="K214"/>
  <c r="K213" s="1"/>
  <c r="H214"/>
  <c r="P213"/>
  <c r="O213"/>
  <c r="N213"/>
  <c r="M213"/>
  <c r="L213"/>
  <c r="J213"/>
  <c r="I213"/>
  <c r="G213"/>
  <c r="F213"/>
  <c r="E213"/>
  <c r="N212"/>
  <c r="K212"/>
  <c r="H212"/>
  <c r="B212" s="1"/>
  <c r="N211"/>
  <c r="K211"/>
  <c r="H211"/>
  <c r="B211" s="1"/>
  <c r="N210"/>
  <c r="K210"/>
  <c r="H210"/>
  <c r="B210" s="1"/>
  <c r="N209"/>
  <c r="K209"/>
  <c r="H209"/>
  <c r="B209" s="1"/>
  <c r="N208"/>
  <c r="K208"/>
  <c r="H208"/>
  <c r="B208" s="1"/>
  <c r="N207"/>
  <c r="K207"/>
  <c r="H207"/>
  <c r="B207" s="1"/>
  <c r="N206"/>
  <c r="N205" s="1"/>
  <c r="N204" s="1"/>
  <c r="K206"/>
  <c r="H206"/>
  <c r="B206" s="1"/>
  <c r="P205"/>
  <c r="P204" s="1"/>
  <c r="O205"/>
  <c r="O204" s="1"/>
  <c r="M205"/>
  <c r="L205"/>
  <c r="J205"/>
  <c r="J204" s="1"/>
  <c r="I205"/>
  <c r="G205"/>
  <c r="G204" s="1"/>
  <c r="F205"/>
  <c r="F204" s="1"/>
  <c r="E205"/>
  <c r="L204"/>
  <c r="N203"/>
  <c r="K203"/>
  <c r="H203"/>
  <c r="B203" s="1"/>
  <c r="N202"/>
  <c r="K202"/>
  <c r="H202"/>
  <c r="B202" s="1"/>
  <c r="N201"/>
  <c r="N200" s="1"/>
  <c r="K201"/>
  <c r="K200" s="1"/>
  <c r="H201"/>
  <c r="B201" s="1"/>
  <c r="P200"/>
  <c r="P197" s="1"/>
  <c r="O200"/>
  <c r="M200"/>
  <c r="M197" s="1"/>
  <c r="L200"/>
  <c r="L197" s="1"/>
  <c r="J200"/>
  <c r="J197" s="1"/>
  <c r="I200"/>
  <c r="I197" s="1"/>
  <c r="H200"/>
  <c r="G200"/>
  <c r="F200"/>
  <c r="F197" s="1"/>
  <c r="E200"/>
  <c r="N199"/>
  <c r="K199"/>
  <c r="H199"/>
  <c r="B199" s="1"/>
  <c r="N198"/>
  <c r="K198"/>
  <c r="K197" s="1"/>
  <c r="H198"/>
  <c r="O197"/>
  <c r="G197"/>
  <c r="N196"/>
  <c r="K196"/>
  <c r="H196"/>
  <c r="B196" s="1"/>
  <c r="N195"/>
  <c r="K195"/>
  <c r="H195"/>
  <c r="B195" s="1"/>
  <c r="N194"/>
  <c r="K194"/>
  <c r="H194"/>
  <c r="B194" s="1"/>
  <c r="N193"/>
  <c r="K193"/>
  <c r="H193"/>
  <c r="B193" s="1"/>
  <c r="N192"/>
  <c r="N191" s="1"/>
  <c r="K192"/>
  <c r="H192"/>
  <c r="B192" s="1"/>
  <c r="P191"/>
  <c r="P189" s="1"/>
  <c r="O191"/>
  <c r="O189" s="1"/>
  <c r="M191"/>
  <c r="M189" s="1"/>
  <c r="L191"/>
  <c r="L189" s="1"/>
  <c r="J191"/>
  <c r="J189" s="1"/>
  <c r="I191"/>
  <c r="G191"/>
  <c r="G189" s="1"/>
  <c r="F191"/>
  <c r="F189" s="1"/>
  <c r="E191"/>
  <c r="E189" s="1"/>
  <c r="N190"/>
  <c r="K190"/>
  <c r="H190"/>
  <c r="B190"/>
  <c r="I189"/>
  <c r="N188"/>
  <c r="K188"/>
  <c r="K186" s="1"/>
  <c r="H188"/>
  <c r="B188" s="1"/>
  <c r="N187"/>
  <c r="N186" s="1"/>
  <c r="N184" s="1"/>
  <c r="K187"/>
  <c r="H187"/>
  <c r="B187" s="1"/>
  <c r="P186"/>
  <c r="P184" s="1"/>
  <c r="O186"/>
  <c r="M186"/>
  <c r="M184" s="1"/>
  <c r="L186"/>
  <c r="L184" s="1"/>
  <c r="J186"/>
  <c r="J184" s="1"/>
  <c r="I186"/>
  <c r="I184" s="1"/>
  <c r="G186"/>
  <c r="G184" s="1"/>
  <c r="F186"/>
  <c r="E186"/>
  <c r="N185"/>
  <c r="K185"/>
  <c r="H185"/>
  <c r="O184"/>
  <c r="F184"/>
  <c r="N183"/>
  <c r="K183"/>
  <c r="H183"/>
  <c r="B183" s="1"/>
  <c r="N182"/>
  <c r="K182"/>
  <c r="H182"/>
  <c r="B182" s="1"/>
  <c r="N181"/>
  <c r="K181"/>
  <c r="H181"/>
  <c r="B181" s="1"/>
  <c r="N180"/>
  <c r="K180"/>
  <c r="H180"/>
  <c r="B180" s="1"/>
  <c r="N179"/>
  <c r="K179"/>
  <c r="H179"/>
  <c r="B179" s="1"/>
  <c r="N178"/>
  <c r="K178"/>
  <c r="H178"/>
  <c r="B178" s="1"/>
  <c r="N177"/>
  <c r="K177"/>
  <c r="H177"/>
  <c r="B177" s="1"/>
  <c r="N176"/>
  <c r="K176"/>
  <c r="H176"/>
  <c r="B176" s="1"/>
  <c r="N175"/>
  <c r="K175"/>
  <c r="H175"/>
  <c r="B175" s="1"/>
  <c r="N174"/>
  <c r="K174"/>
  <c r="H174"/>
  <c r="B174" s="1"/>
  <c r="N173"/>
  <c r="K173"/>
  <c r="H173"/>
  <c r="B173" s="1"/>
  <c r="N172"/>
  <c r="K172"/>
  <c r="H172"/>
  <c r="B172" s="1"/>
  <c r="N171"/>
  <c r="K171"/>
  <c r="H171"/>
  <c r="B171" s="1"/>
  <c r="N170"/>
  <c r="K170"/>
  <c r="H170"/>
  <c r="B170" s="1"/>
  <c r="N169"/>
  <c r="K169"/>
  <c r="H169"/>
  <c r="B169" s="1"/>
  <c r="N168"/>
  <c r="K168"/>
  <c r="H168"/>
  <c r="B168" s="1"/>
  <c r="N167"/>
  <c r="K167"/>
  <c r="H167"/>
  <c r="B167" s="1"/>
  <c r="N166"/>
  <c r="K166"/>
  <c r="H166"/>
  <c r="B166" s="1"/>
  <c r="N165"/>
  <c r="K165"/>
  <c r="K163" s="1"/>
  <c r="H165"/>
  <c r="B165" s="1"/>
  <c r="N164"/>
  <c r="N163" s="1"/>
  <c r="K164"/>
  <c r="H164"/>
  <c r="B164" s="1"/>
  <c r="P163"/>
  <c r="O163"/>
  <c r="M163"/>
  <c r="L163"/>
  <c r="J163"/>
  <c r="I163"/>
  <c r="G163"/>
  <c r="F163"/>
  <c r="E163"/>
  <c r="N162"/>
  <c r="K162"/>
  <c r="H162"/>
  <c r="B162" s="1"/>
  <c r="N161"/>
  <c r="K161"/>
  <c r="H161"/>
  <c r="B161" s="1"/>
  <c r="N160"/>
  <c r="K160"/>
  <c r="H160"/>
  <c r="B160" s="1"/>
  <c r="N159"/>
  <c r="K159"/>
  <c r="H159"/>
  <c r="B159" s="1"/>
  <c r="N158"/>
  <c r="K158"/>
  <c r="H158"/>
  <c r="B158" s="1"/>
  <c r="N157"/>
  <c r="K157"/>
  <c r="H157"/>
  <c r="B157" s="1"/>
  <c r="P156"/>
  <c r="P155" s="1"/>
  <c r="O156"/>
  <c r="M156"/>
  <c r="L156"/>
  <c r="J156"/>
  <c r="I156"/>
  <c r="H156"/>
  <c r="G156"/>
  <c r="F156"/>
  <c r="E156"/>
  <c r="B156"/>
  <c r="I155"/>
  <c r="E155"/>
  <c r="N154"/>
  <c r="K154"/>
  <c r="H154"/>
  <c r="B154" s="1"/>
  <c r="N153"/>
  <c r="K153"/>
  <c r="H153"/>
  <c r="B153" s="1"/>
  <c r="N152"/>
  <c r="K152"/>
  <c r="H152"/>
  <c r="B152" s="1"/>
  <c r="N151"/>
  <c r="K151"/>
  <c r="H151"/>
  <c r="B151" s="1"/>
  <c r="N150"/>
  <c r="K150"/>
  <c r="H150"/>
  <c r="B150" s="1"/>
  <c r="N149"/>
  <c r="K149"/>
  <c r="H149"/>
  <c r="B149" s="1"/>
  <c r="N148"/>
  <c r="K148"/>
  <c r="H148"/>
  <c r="B148" s="1"/>
  <c r="N147"/>
  <c r="K147"/>
  <c r="H147"/>
  <c r="B147" s="1"/>
  <c r="N146"/>
  <c r="K146"/>
  <c r="H146"/>
  <c r="B146" s="1"/>
  <c r="N145"/>
  <c r="K145"/>
  <c r="H145"/>
  <c r="B145" s="1"/>
  <c r="N144"/>
  <c r="K144"/>
  <c r="H144"/>
  <c r="P143"/>
  <c r="O143"/>
  <c r="M143"/>
  <c r="L143"/>
  <c r="K143"/>
  <c r="J143"/>
  <c r="I143"/>
  <c r="I142" s="1"/>
  <c r="I141" s="1"/>
  <c r="G143"/>
  <c r="F143"/>
  <c r="E143"/>
  <c r="N140"/>
  <c r="K140"/>
  <c r="H140"/>
  <c r="B140" s="1"/>
  <c r="N139"/>
  <c r="K139"/>
  <c r="H139"/>
  <c r="B139" s="1"/>
  <c r="N138"/>
  <c r="K138"/>
  <c r="H138"/>
  <c r="B138" s="1"/>
  <c r="N137"/>
  <c r="K137"/>
  <c r="H137"/>
  <c r="B137" s="1"/>
  <c r="N136"/>
  <c r="K136"/>
  <c r="H136"/>
  <c r="B136" s="1"/>
  <c r="N135"/>
  <c r="K135"/>
  <c r="H135"/>
  <c r="B135" s="1"/>
  <c r="N134"/>
  <c r="K134"/>
  <c r="H134"/>
  <c r="B134" s="1"/>
  <c r="N133"/>
  <c r="K133"/>
  <c r="H133"/>
  <c r="B133" s="1"/>
  <c r="N132"/>
  <c r="K132"/>
  <c r="H132"/>
  <c r="B132" s="1"/>
  <c r="N131"/>
  <c r="K131"/>
  <c r="H131"/>
  <c r="B131" s="1"/>
  <c r="N130"/>
  <c r="K130"/>
  <c r="H130"/>
  <c r="B130" s="1"/>
  <c r="N129"/>
  <c r="K129"/>
  <c r="H129"/>
  <c r="B129" s="1"/>
  <c r="N128"/>
  <c r="K128"/>
  <c r="H128"/>
  <c r="B128" s="1"/>
  <c r="N127"/>
  <c r="K127"/>
  <c r="H127"/>
  <c r="B127" s="1"/>
  <c r="N126"/>
  <c r="K126"/>
  <c r="H126"/>
  <c r="B126" s="1"/>
  <c r="N125"/>
  <c r="K125"/>
  <c r="H125"/>
  <c r="B125" s="1"/>
  <c r="N124"/>
  <c r="K124"/>
  <c r="H124"/>
  <c r="B124" s="1"/>
  <c r="N123"/>
  <c r="K123"/>
  <c r="K121" s="1"/>
  <c r="K120" s="1"/>
  <c r="K118" s="1"/>
  <c r="H123"/>
  <c r="B123" s="1"/>
  <c r="N122"/>
  <c r="N121" s="1"/>
  <c r="N120" s="1"/>
  <c r="K122"/>
  <c r="H122"/>
  <c r="B122" s="1"/>
  <c r="P121"/>
  <c r="P120" s="1"/>
  <c r="P118" s="1"/>
  <c r="O121"/>
  <c r="O120" s="1"/>
  <c r="O118" s="1"/>
  <c r="M121"/>
  <c r="M120" s="1"/>
  <c r="M118" s="1"/>
  <c r="L121"/>
  <c r="L120" s="1"/>
  <c r="L118" s="1"/>
  <c r="J121"/>
  <c r="J120" s="1"/>
  <c r="J118" s="1"/>
  <c r="I121"/>
  <c r="I120" s="1"/>
  <c r="I118" s="1"/>
  <c r="G121"/>
  <c r="G120" s="1"/>
  <c r="G118" s="1"/>
  <c r="F121"/>
  <c r="F120" s="1"/>
  <c r="F118" s="1"/>
  <c r="E121"/>
  <c r="N119"/>
  <c r="K119"/>
  <c r="H119"/>
  <c r="B119" s="1"/>
  <c r="N117"/>
  <c r="K117"/>
  <c r="H117"/>
  <c r="B117"/>
  <c r="N116"/>
  <c r="N115" s="1"/>
  <c r="K116"/>
  <c r="K115" s="1"/>
  <c r="H116"/>
  <c r="B116"/>
  <c r="P115"/>
  <c r="O115"/>
  <c r="M115"/>
  <c r="L115"/>
  <c r="J115"/>
  <c r="I115"/>
  <c r="H115"/>
  <c r="G115"/>
  <c r="F115"/>
  <c r="E115"/>
  <c r="B115" s="1"/>
  <c r="N114"/>
  <c r="K114"/>
  <c r="H114"/>
  <c r="B114" s="1"/>
  <c r="N113"/>
  <c r="N112" s="1"/>
  <c r="K113"/>
  <c r="K112" s="1"/>
  <c r="H113"/>
  <c r="B113" s="1"/>
  <c r="P112"/>
  <c r="O112"/>
  <c r="M112"/>
  <c r="L112"/>
  <c r="J112"/>
  <c r="I112"/>
  <c r="H112"/>
  <c r="G112"/>
  <c r="F112"/>
  <c r="E112"/>
  <c r="N111"/>
  <c r="K111"/>
  <c r="H111"/>
  <c r="B111" s="1"/>
  <c r="N110"/>
  <c r="K110"/>
  <c r="K109" s="1"/>
  <c r="K108" s="1"/>
  <c r="H110"/>
  <c r="P109"/>
  <c r="O109"/>
  <c r="N109"/>
  <c r="N108" s="1"/>
  <c r="M109"/>
  <c r="L109"/>
  <c r="J109"/>
  <c r="I109"/>
  <c r="I108" s="1"/>
  <c r="G109"/>
  <c r="F109"/>
  <c r="E109"/>
  <c r="N107"/>
  <c r="K107"/>
  <c r="H107"/>
  <c r="B107" s="1"/>
  <c r="N106"/>
  <c r="K106"/>
  <c r="H106"/>
  <c r="B106" s="1"/>
  <c r="P105"/>
  <c r="O105"/>
  <c r="M105"/>
  <c r="L105"/>
  <c r="K105"/>
  <c r="J105"/>
  <c r="I105"/>
  <c r="G105"/>
  <c r="F105"/>
  <c r="E105"/>
  <c r="N104"/>
  <c r="K104"/>
  <c r="H104"/>
  <c r="B104" s="1"/>
  <c r="N103"/>
  <c r="K103"/>
  <c r="H103"/>
  <c r="B103" s="1"/>
  <c r="P102"/>
  <c r="O102"/>
  <c r="M102"/>
  <c r="L102"/>
  <c r="K102"/>
  <c r="J102"/>
  <c r="I102"/>
  <c r="G102"/>
  <c r="F102"/>
  <c r="E102"/>
  <c r="N101"/>
  <c r="K101"/>
  <c r="H101"/>
  <c r="B101" s="1"/>
  <c r="N100"/>
  <c r="K100"/>
  <c r="H100"/>
  <c r="P99"/>
  <c r="O99"/>
  <c r="M99"/>
  <c r="M98" s="1"/>
  <c r="L99"/>
  <c r="K99"/>
  <c r="K98" s="1"/>
  <c r="J99"/>
  <c r="J98" s="1"/>
  <c r="I99"/>
  <c r="I98" s="1"/>
  <c r="G99"/>
  <c r="F99"/>
  <c r="F98" s="1"/>
  <c r="E99"/>
  <c r="O98"/>
  <c r="G98"/>
  <c r="N97"/>
  <c r="K97"/>
  <c r="H97"/>
  <c r="B97" s="1"/>
  <c r="N96"/>
  <c r="K96"/>
  <c r="H96"/>
  <c r="B96" s="1"/>
  <c r="N95"/>
  <c r="K95"/>
  <c r="H95"/>
  <c r="B95" s="1"/>
  <c r="N94"/>
  <c r="K94"/>
  <c r="H94"/>
  <c r="B94" s="1"/>
  <c r="N93"/>
  <c r="K93"/>
  <c r="H93"/>
  <c r="B93" s="1"/>
  <c r="N92"/>
  <c r="K92"/>
  <c r="H92"/>
  <c r="B92" s="1"/>
  <c r="N91"/>
  <c r="K91"/>
  <c r="H91"/>
  <c r="B91" s="1"/>
  <c r="P90"/>
  <c r="P89" s="1"/>
  <c r="O90"/>
  <c r="O89" s="1"/>
  <c r="M90"/>
  <c r="M89" s="1"/>
  <c r="L90"/>
  <c r="L89" s="1"/>
  <c r="K90"/>
  <c r="K89" s="1"/>
  <c r="J90"/>
  <c r="I90"/>
  <c r="I89" s="1"/>
  <c r="G90"/>
  <c r="G89" s="1"/>
  <c r="F90"/>
  <c r="F89" s="1"/>
  <c r="E90"/>
  <c r="E89" s="1"/>
  <c r="J89"/>
  <c r="N88"/>
  <c r="K88"/>
  <c r="H88"/>
  <c r="B88" s="1"/>
  <c r="N87"/>
  <c r="K87"/>
  <c r="H87"/>
  <c r="N86"/>
  <c r="K86"/>
  <c r="H86"/>
  <c r="H74" s="1"/>
  <c r="N85"/>
  <c r="K85"/>
  <c r="H85"/>
  <c r="B85"/>
  <c r="N84"/>
  <c r="K84"/>
  <c r="H84"/>
  <c r="B84"/>
  <c r="N83"/>
  <c r="K83"/>
  <c r="H83"/>
  <c r="B83"/>
  <c r="N82"/>
  <c r="K82"/>
  <c r="H82"/>
  <c r="B82"/>
  <c r="N81"/>
  <c r="K81"/>
  <c r="H81"/>
  <c r="B81"/>
  <c r="N80"/>
  <c r="K80"/>
  <c r="H80"/>
  <c r="B80"/>
  <c r="N79"/>
  <c r="K79"/>
  <c r="H79"/>
  <c r="B79"/>
  <c r="N78"/>
  <c r="K78"/>
  <c r="H78"/>
  <c r="B78"/>
  <c r="N77"/>
  <c r="K77"/>
  <c r="H77"/>
  <c r="B77"/>
  <c r="N76"/>
  <c r="K76"/>
  <c r="H76"/>
  <c r="B76"/>
  <c r="N75"/>
  <c r="K75"/>
  <c r="K74" s="1"/>
  <c r="H75"/>
  <c r="B75"/>
  <c r="P74"/>
  <c r="O74"/>
  <c r="M74"/>
  <c r="L74"/>
  <c r="J74"/>
  <c r="I74"/>
  <c r="G74"/>
  <c r="F74"/>
  <c r="E74"/>
  <c r="N73"/>
  <c r="K73"/>
  <c r="H73"/>
  <c r="B73" s="1"/>
  <c r="N72"/>
  <c r="K72"/>
  <c r="H72"/>
  <c r="B72" s="1"/>
  <c r="N71"/>
  <c r="K71"/>
  <c r="H71"/>
  <c r="B71" s="1"/>
  <c r="N70"/>
  <c r="K70"/>
  <c r="H70"/>
  <c r="B70" s="1"/>
  <c r="N69"/>
  <c r="K69"/>
  <c r="H69"/>
  <c r="B69" s="1"/>
  <c r="N68"/>
  <c r="K68"/>
  <c r="H68"/>
  <c r="B68" s="1"/>
  <c r="N67"/>
  <c r="K67"/>
  <c r="H67"/>
  <c r="B67" s="1"/>
  <c r="P66"/>
  <c r="O66"/>
  <c r="M66"/>
  <c r="L66"/>
  <c r="K66"/>
  <c r="J66"/>
  <c r="I66"/>
  <c r="G66"/>
  <c r="F66"/>
  <c r="E66"/>
  <c r="N65"/>
  <c r="K65"/>
  <c r="H65"/>
  <c r="B65" s="1"/>
  <c r="N64"/>
  <c r="K64"/>
  <c r="H64"/>
  <c r="B64" s="1"/>
  <c r="N63"/>
  <c r="K63"/>
  <c r="H63"/>
  <c r="B63" s="1"/>
  <c r="N62"/>
  <c r="K62"/>
  <c r="H62"/>
  <c r="B62" s="1"/>
  <c r="N61"/>
  <c r="K61"/>
  <c r="H61"/>
  <c r="B61" s="1"/>
  <c r="N60"/>
  <c r="K60"/>
  <c r="H60"/>
  <c r="B60" s="1"/>
  <c r="N59"/>
  <c r="K59"/>
  <c r="H59"/>
  <c r="B59" s="1"/>
  <c r="N58"/>
  <c r="K58"/>
  <c r="H58"/>
  <c r="B58" s="1"/>
  <c r="N57"/>
  <c r="K57"/>
  <c r="H57"/>
  <c r="B57" s="1"/>
  <c r="N56"/>
  <c r="K56"/>
  <c r="H56"/>
  <c r="B56" s="1"/>
  <c r="N55"/>
  <c r="K55"/>
  <c r="H55"/>
  <c r="B55" s="1"/>
  <c r="N54"/>
  <c r="K54"/>
  <c r="H54"/>
  <c r="B54" s="1"/>
  <c r="N53"/>
  <c r="N52" s="1"/>
  <c r="K53"/>
  <c r="H53"/>
  <c r="P52"/>
  <c r="O52"/>
  <c r="M52"/>
  <c r="L52"/>
  <c r="J52"/>
  <c r="I52"/>
  <c r="G52"/>
  <c r="F52"/>
  <c r="E52"/>
  <c r="N51"/>
  <c r="K51"/>
  <c r="H51"/>
  <c r="B51" s="1"/>
  <c r="N50"/>
  <c r="K50"/>
  <c r="H50"/>
  <c r="B50" s="1"/>
  <c r="N49"/>
  <c r="K49"/>
  <c r="H49"/>
  <c r="B49" s="1"/>
  <c r="N48"/>
  <c r="K48"/>
  <c r="H48"/>
  <c r="B48" s="1"/>
  <c r="N47"/>
  <c r="K47"/>
  <c r="H47"/>
  <c r="B47" s="1"/>
  <c r="N46"/>
  <c r="K46"/>
  <c r="H46"/>
  <c r="B46" s="1"/>
  <c r="N45"/>
  <c r="K45"/>
  <c r="H45"/>
  <c r="B45" s="1"/>
  <c r="N44"/>
  <c r="K44"/>
  <c r="H44"/>
  <c r="B44" s="1"/>
  <c r="N43"/>
  <c r="K43"/>
  <c r="K42" s="1"/>
  <c r="H43"/>
  <c r="B43" s="1"/>
  <c r="P42"/>
  <c r="O42"/>
  <c r="N42"/>
  <c r="M42"/>
  <c r="L42"/>
  <c r="J42"/>
  <c r="I42"/>
  <c r="G42"/>
  <c r="F42"/>
  <c r="E42"/>
  <c r="N41"/>
  <c r="K41"/>
  <c r="H41"/>
  <c r="B41" s="1"/>
  <c r="N40"/>
  <c r="K40"/>
  <c r="H40"/>
  <c r="B40" s="1"/>
  <c r="N39"/>
  <c r="K39"/>
  <c r="H39"/>
  <c r="B39" s="1"/>
  <c r="N38"/>
  <c r="K38"/>
  <c r="H38"/>
  <c r="B38" s="1"/>
  <c r="N37"/>
  <c r="K37"/>
  <c r="H37"/>
  <c r="B37" s="1"/>
  <c r="N36"/>
  <c r="K36"/>
  <c r="H36"/>
  <c r="B36" s="1"/>
  <c r="N35"/>
  <c r="K35"/>
  <c r="H35"/>
  <c r="B35" s="1"/>
  <c r="N34"/>
  <c r="K34"/>
  <c r="H34"/>
  <c r="B34" s="1"/>
  <c r="N33"/>
  <c r="K33"/>
  <c r="H33"/>
  <c r="B33" s="1"/>
  <c r="N32"/>
  <c r="K32"/>
  <c r="H32"/>
  <c r="B32" s="1"/>
  <c r="N31"/>
  <c r="N30" s="1"/>
  <c r="K31"/>
  <c r="K30" s="1"/>
  <c r="H31"/>
  <c r="B31" s="1"/>
  <c r="P30"/>
  <c r="O30"/>
  <c r="O26" s="1"/>
  <c r="M30"/>
  <c r="M26" s="1"/>
  <c r="L30"/>
  <c r="J30"/>
  <c r="I30"/>
  <c r="H30"/>
  <c r="G30"/>
  <c r="F30"/>
  <c r="E30"/>
  <c r="N29"/>
  <c r="K29"/>
  <c r="H29"/>
  <c r="B29" s="1"/>
  <c r="N28"/>
  <c r="K28"/>
  <c r="H28"/>
  <c r="B28" s="1"/>
  <c r="N27"/>
  <c r="K27"/>
  <c r="H27"/>
  <c r="B27" s="1"/>
  <c r="I26"/>
  <c r="E26"/>
  <c r="N25"/>
  <c r="K25"/>
  <c r="H25"/>
  <c r="B25" s="1"/>
  <c r="N24"/>
  <c r="K24"/>
  <c r="H24"/>
  <c r="P23"/>
  <c r="O23"/>
  <c r="M23"/>
  <c r="L23"/>
  <c r="K23"/>
  <c r="J23"/>
  <c r="I23"/>
  <c r="I21" s="1"/>
  <c r="G23"/>
  <c r="F23"/>
  <c r="E23"/>
  <c r="N22"/>
  <c r="K22"/>
  <c r="H22"/>
  <c r="B22" s="1"/>
  <c r="N20"/>
  <c r="K20"/>
  <c r="H20"/>
  <c r="B20"/>
  <c r="N19"/>
  <c r="K19"/>
  <c r="H19"/>
  <c r="B19"/>
  <c r="N18"/>
  <c r="K18"/>
  <c r="H18"/>
  <c r="B18"/>
  <c r="N17"/>
  <c r="K17"/>
  <c r="H17"/>
  <c r="B17"/>
  <c r="N16"/>
  <c r="K16"/>
  <c r="H16"/>
  <c r="B16"/>
  <c r="N15"/>
  <c r="K15"/>
  <c r="H15"/>
  <c r="B15"/>
  <c r="N14"/>
  <c r="K14"/>
  <c r="H14"/>
  <c r="B14"/>
  <c r="N13"/>
  <c r="N12" s="1"/>
  <c r="N11" s="1"/>
  <c r="N10" s="1"/>
  <c r="K13"/>
  <c r="K12" s="1"/>
  <c r="K11" s="1"/>
  <c r="K10" s="1"/>
  <c r="H13"/>
  <c r="B13"/>
  <c r="P12"/>
  <c r="P11" s="1"/>
  <c r="P10" s="1"/>
  <c r="O12"/>
  <c r="O11" s="1"/>
  <c r="O10" s="1"/>
  <c r="M12"/>
  <c r="L12"/>
  <c r="L11" s="1"/>
  <c r="L10" s="1"/>
  <c r="J12"/>
  <c r="I12"/>
  <c r="H12"/>
  <c r="H11" s="1"/>
  <c r="H10" s="1"/>
  <c r="G12"/>
  <c r="G11" s="1"/>
  <c r="G10" s="1"/>
  <c r="F12"/>
  <c r="E12"/>
  <c r="B12" s="1"/>
  <c r="M11"/>
  <c r="M10" s="1"/>
  <c r="J11"/>
  <c r="I11"/>
  <c r="I10" s="1"/>
  <c r="F11"/>
  <c r="F10" s="1"/>
  <c r="E11"/>
  <c r="E10" s="1"/>
  <c r="J10"/>
  <c r="N8"/>
  <c r="K8"/>
  <c r="B8"/>
  <c r="N7"/>
  <c r="K7"/>
  <c r="B7"/>
  <c r="M21" l="1"/>
  <c r="H23"/>
  <c r="N23"/>
  <c r="L26"/>
  <c r="L21" s="1"/>
  <c r="K52"/>
  <c r="K26" s="1"/>
  <c r="K21" s="1"/>
  <c r="K9" s="1"/>
  <c r="N66"/>
  <c r="N90"/>
  <c r="N89" s="1"/>
  <c r="H99"/>
  <c r="B99" s="1"/>
  <c r="N99"/>
  <c r="N102"/>
  <c r="N105"/>
  <c r="G108"/>
  <c r="J108"/>
  <c r="M108"/>
  <c r="O108"/>
  <c r="H143"/>
  <c r="N143"/>
  <c r="G155"/>
  <c r="L155"/>
  <c r="O155"/>
  <c r="K156"/>
  <c r="K155" s="1"/>
  <c r="M155"/>
  <c r="K191"/>
  <c r="K189" s="1"/>
  <c r="K205"/>
  <c r="K204" s="1"/>
  <c r="E222"/>
  <c r="P98"/>
  <c r="K184"/>
  <c r="M222"/>
  <c r="O21"/>
  <c r="J26"/>
  <c r="M9"/>
  <c r="J21"/>
  <c r="G26"/>
  <c r="P26"/>
  <c r="P21" s="1"/>
  <c r="H52"/>
  <c r="B52" s="1"/>
  <c r="H66"/>
  <c r="B66" s="1"/>
  <c r="N74"/>
  <c r="H90"/>
  <c r="B90" s="1"/>
  <c r="L108"/>
  <c r="N118"/>
  <c r="M142"/>
  <c r="M141" s="1"/>
  <c r="O142"/>
  <c r="O141" s="1"/>
  <c r="F155"/>
  <c r="F222"/>
  <c r="H102"/>
  <c r="B102" s="1"/>
  <c r="L98"/>
  <c r="H105"/>
  <c r="B105" s="1"/>
  <c r="F108"/>
  <c r="H109"/>
  <c r="H108" s="1"/>
  <c r="B112"/>
  <c r="P108"/>
  <c r="H121"/>
  <c r="H120" s="1"/>
  <c r="B143"/>
  <c r="G142"/>
  <c r="N156"/>
  <c r="N155" s="1"/>
  <c r="N142" s="1"/>
  <c r="J155"/>
  <c r="J142" s="1"/>
  <c r="J141" s="1"/>
  <c r="H186"/>
  <c r="B186" s="1"/>
  <c r="N189"/>
  <c r="H197"/>
  <c r="B200"/>
  <c r="N197"/>
  <c r="I204"/>
  <c r="M204"/>
  <c r="H213"/>
  <c r="B213" s="1"/>
  <c r="N223"/>
  <c r="N222" s="1"/>
  <c r="J222"/>
  <c r="I9"/>
  <c r="I6" s="1"/>
  <c r="G21"/>
  <c r="B121"/>
  <c r="B74"/>
  <c r="B10"/>
  <c r="J9"/>
  <c r="O9"/>
  <c r="O6" s="1"/>
  <c r="N26"/>
  <c r="F142"/>
  <c r="F141" s="1"/>
  <c r="L9"/>
  <c r="L142"/>
  <c r="L141" s="1"/>
  <c r="M6"/>
  <c r="G9"/>
  <c r="P9"/>
  <c r="B23"/>
  <c r="N21"/>
  <c r="G141"/>
  <c r="P142"/>
  <c r="P141" s="1"/>
  <c r="B30"/>
  <c r="B11"/>
  <c r="B24"/>
  <c r="H89"/>
  <c r="B89" s="1"/>
  <c r="E184"/>
  <c r="B185"/>
  <c r="E197"/>
  <c r="B197" s="1"/>
  <c r="B214"/>
  <c r="F26"/>
  <c r="H42"/>
  <c r="H26" s="1"/>
  <c r="H21" s="1"/>
  <c r="H118"/>
  <c r="H163"/>
  <c r="H155" s="1"/>
  <c r="H191"/>
  <c r="H189" s="1"/>
  <c r="B189" s="1"/>
  <c r="E204"/>
  <c r="H205"/>
  <c r="H204" s="1"/>
  <c r="H231"/>
  <c r="B231" s="1"/>
  <c r="B53"/>
  <c r="B100"/>
  <c r="B110"/>
  <c r="E120"/>
  <c r="B144"/>
  <c r="B198"/>
  <c r="E21"/>
  <c r="E98"/>
  <c r="E108"/>
  <c r="B108" s="1"/>
  <c r="E142"/>
  <c r="N238" i="166"/>
  <c r="K238"/>
  <c r="H238"/>
  <c r="B238"/>
  <c r="N237"/>
  <c r="K237"/>
  <c r="H237"/>
  <c r="B237"/>
  <c r="N236"/>
  <c r="K236"/>
  <c r="H236"/>
  <c r="B236"/>
  <c r="N235"/>
  <c r="K235"/>
  <c r="H235"/>
  <c r="B235"/>
  <c r="N234"/>
  <c r="K234"/>
  <c r="H234"/>
  <c r="B234"/>
  <c r="N233"/>
  <c r="K233"/>
  <c r="H233"/>
  <c r="B233"/>
  <c r="N232"/>
  <c r="N231" s="1"/>
  <c r="K232"/>
  <c r="K231" s="1"/>
  <c r="H232"/>
  <c r="B232"/>
  <c r="P231"/>
  <c r="O231"/>
  <c r="M231"/>
  <c r="L231"/>
  <c r="J231"/>
  <c r="I231"/>
  <c r="H231"/>
  <c r="G231"/>
  <c r="F231"/>
  <c r="E231"/>
  <c r="N230"/>
  <c r="K230"/>
  <c r="H230"/>
  <c r="B230" s="1"/>
  <c r="N229"/>
  <c r="K229"/>
  <c r="H229"/>
  <c r="B229" s="1"/>
  <c r="N228"/>
  <c r="K228"/>
  <c r="H228"/>
  <c r="B228" s="1"/>
  <c r="N227"/>
  <c r="K227"/>
  <c r="H227"/>
  <c r="B227" s="1"/>
  <c r="N226"/>
  <c r="K226"/>
  <c r="H226"/>
  <c r="B226" s="1"/>
  <c r="N225"/>
  <c r="K225"/>
  <c r="H225"/>
  <c r="B225" s="1"/>
  <c r="N224"/>
  <c r="K224"/>
  <c r="H224"/>
  <c r="P223"/>
  <c r="P222" s="1"/>
  <c r="O223"/>
  <c r="M223"/>
  <c r="L223"/>
  <c r="K223"/>
  <c r="K222" s="1"/>
  <c r="J223"/>
  <c r="J222" s="1"/>
  <c r="I223"/>
  <c r="G223"/>
  <c r="F223"/>
  <c r="E223"/>
  <c r="O222"/>
  <c r="N221"/>
  <c r="K221"/>
  <c r="H221"/>
  <c r="B221" s="1"/>
  <c r="N220"/>
  <c r="K220"/>
  <c r="H220"/>
  <c r="B220" s="1"/>
  <c r="N219"/>
  <c r="K219"/>
  <c r="H219"/>
  <c r="B219" s="1"/>
  <c r="N218"/>
  <c r="K218"/>
  <c r="H218"/>
  <c r="B218" s="1"/>
  <c r="N217"/>
  <c r="K217"/>
  <c r="H217"/>
  <c r="B217" s="1"/>
  <c r="N216"/>
  <c r="K216"/>
  <c r="H216"/>
  <c r="B216" s="1"/>
  <c r="N215"/>
  <c r="K215"/>
  <c r="K213" s="1"/>
  <c r="H215"/>
  <c r="B215" s="1"/>
  <c r="N214"/>
  <c r="K214"/>
  <c r="H214"/>
  <c r="B214" s="1"/>
  <c r="P213"/>
  <c r="O213"/>
  <c r="M213"/>
  <c r="L213"/>
  <c r="J213"/>
  <c r="I213"/>
  <c r="G213"/>
  <c r="F213"/>
  <c r="E213"/>
  <c r="N212"/>
  <c r="K212"/>
  <c r="H212"/>
  <c r="B212" s="1"/>
  <c r="N211"/>
  <c r="K211"/>
  <c r="H211"/>
  <c r="B211" s="1"/>
  <c r="N210"/>
  <c r="K210"/>
  <c r="H210"/>
  <c r="B210" s="1"/>
  <c r="N209"/>
  <c r="K209"/>
  <c r="H209"/>
  <c r="B209" s="1"/>
  <c r="N208"/>
  <c r="K208"/>
  <c r="H208"/>
  <c r="B208" s="1"/>
  <c r="N207"/>
  <c r="K207"/>
  <c r="H207"/>
  <c r="B207" s="1"/>
  <c r="N206"/>
  <c r="K206"/>
  <c r="H206"/>
  <c r="B206" s="1"/>
  <c r="P205"/>
  <c r="O205"/>
  <c r="M205"/>
  <c r="M204" s="1"/>
  <c r="L205"/>
  <c r="K205"/>
  <c r="J205"/>
  <c r="I205"/>
  <c r="I204" s="1"/>
  <c r="G205"/>
  <c r="F205"/>
  <c r="F204" s="1"/>
  <c r="E205"/>
  <c r="J204"/>
  <c r="N203"/>
  <c r="K203"/>
  <c r="H203"/>
  <c r="B203" s="1"/>
  <c r="N202"/>
  <c r="K202"/>
  <c r="H202"/>
  <c r="B202" s="1"/>
  <c r="N201"/>
  <c r="K201"/>
  <c r="H201"/>
  <c r="H200" s="1"/>
  <c r="P200"/>
  <c r="P197" s="1"/>
  <c r="O200"/>
  <c r="O197" s="1"/>
  <c r="N200"/>
  <c r="M200"/>
  <c r="M197" s="1"/>
  <c r="L200"/>
  <c r="K200"/>
  <c r="J200"/>
  <c r="J197" s="1"/>
  <c r="I200"/>
  <c r="I197" s="1"/>
  <c r="G200"/>
  <c r="G197" s="1"/>
  <c r="F200"/>
  <c r="F197" s="1"/>
  <c r="E200"/>
  <c r="N199"/>
  <c r="K199"/>
  <c r="H199"/>
  <c r="B199" s="1"/>
  <c r="N198"/>
  <c r="K198"/>
  <c r="H198"/>
  <c r="B198" s="1"/>
  <c r="L197"/>
  <c r="N196"/>
  <c r="K196"/>
  <c r="H196"/>
  <c r="B196" s="1"/>
  <c r="N195"/>
  <c r="K195"/>
  <c r="H195"/>
  <c r="B195" s="1"/>
  <c r="N194"/>
  <c r="K194"/>
  <c r="H194"/>
  <c r="B194" s="1"/>
  <c r="N193"/>
  <c r="K193"/>
  <c r="K191" s="1"/>
  <c r="H193"/>
  <c r="B193" s="1"/>
  <c r="N192"/>
  <c r="N191" s="1"/>
  <c r="N189" s="1"/>
  <c r="K192"/>
  <c r="H192"/>
  <c r="B192" s="1"/>
  <c r="P191"/>
  <c r="O191"/>
  <c r="O189" s="1"/>
  <c r="M191"/>
  <c r="M189" s="1"/>
  <c r="L191"/>
  <c r="L189" s="1"/>
  <c r="J191"/>
  <c r="I191"/>
  <c r="I189" s="1"/>
  <c r="G191"/>
  <c r="G189" s="1"/>
  <c r="F191"/>
  <c r="E191"/>
  <c r="N190"/>
  <c r="K190"/>
  <c r="H190"/>
  <c r="P189"/>
  <c r="J189"/>
  <c r="F189"/>
  <c r="N188"/>
  <c r="K188"/>
  <c r="H188"/>
  <c r="B188" s="1"/>
  <c r="N187"/>
  <c r="K187"/>
  <c r="K186" s="1"/>
  <c r="H187"/>
  <c r="P186"/>
  <c r="O186"/>
  <c r="O184" s="1"/>
  <c r="N186"/>
  <c r="M186"/>
  <c r="M184" s="1"/>
  <c r="L186"/>
  <c r="L184" s="1"/>
  <c r="J186"/>
  <c r="J184" s="1"/>
  <c r="I186"/>
  <c r="I184" s="1"/>
  <c r="G186"/>
  <c r="G184" s="1"/>
  <c r="F186"/>
  <c r="E186"/>
  <c r="N185"/>
  <c r="K185"/>
  <c r="H185"/>
  <c r="B185" s="1"/>
  <c r="P184"/>
  <c r="F184"/>
  <c r="N183"/>
  <c r="K183"/>
  <c r="H183"/>
  <c r="B183" s="1"/>
  <c r="N182"/>
  <c r="K182"/>
  <c r="H182"/>
  <c r="B182" s="1"/>
  <c r="N181"/>
  <c r="K181"/>
  <c r="H181"/>
  <c r="B181" s="1"/>
  <c r="N180"/>
  <c r="K180"/>
  <c r="H180"/>
  <c r="B180" s="1"/>
  <c r="N179"/>
  <c r="K179"/>
  <c r="H179"/>
  <c r="B179" s="1"/>
  <c r="N178"/>
  <c r="K178"/>
  <c r="H178"/>
  <c r="B178" s="1"/>
  <c r="N177"/>
  <c r="K177"/>
  <c r="H177"/>
  <c r="B177" s="1"/>
  <c r="N176"/>
  <c r="K176"/>
  <c r="H176"/>
  <c r="B176" s="1"/>
  <c r="N175"/>
  <c r="K175"/>
  <c r="H175"/>
  <c r="B175" s="1"/>
  <c r="N174"/>
  <c r="K174"/>
  <c r="H174"/>
  <c r="B174" s="1"/>
  <c r="N173"/>
  <c r="K173"/>
  <c r="H173"/>
  <c r="B173" s="1"/>
  <c r="N172"/>
  <c r="K172"/>
  <c r="H172"/>
  <c r="B172" s="1"/>
  <c r="N171"/>
  <c r="K171"/>
  <c r="H171"/>
  <c r="B171" s="1"/>
  <c r="N170"/>
  <c r="K170"/>
  <c r="H170"/>
  <c r="B170" s="1"/>
  <c r="N169"/>
  <c r="K169"/>
  <c r="H169"/>
  <c r="B169" s="1"/>
  <c r="N168"/>
  <c r="K168"/>
  <c r="H168"/>
  <c r="B168" s="1"/>
  <c r="N167"/>
  <c r="K167"/>
  <c r="H167"/>
  <c r="B167"/>
  <c r="N166"/>
  <c r="K166"/>
  <c r="H166"/>
  <c r="B166" s="1"/>
  <c r="N165"/>
  <c r="K165"/>
  <c r="H165"/>
  <c r="B165" s="1"/>
  <c r="N164"/>
  <c r="K164"/>
  <c r="H164"/>
  <c r="B164" s="1"/>
  <c r="P163"/>
  <c r="O163"/>
  <c r="M163"/>
  <c r="L163"/>
  <c r="K163"/>
  <c r="J163"/>
  <c r="I163"/>
  <c r="G163"/>
  <c r="F163"/>
  <c r="E163"/>
  <c r="N162"/>
  <c r="K162"/>
  <c r="H162"/>
  <c r="B162" s="1"/>
  <c r="N161"/>
  <c r="K161"/>
  <c r="H161"/>
  <c r="B161" s="1"/>
  <c r="N160"/>
  <c r="K160"/>
  <c r="H160"/>
  <c r="B160" s="1"/>
  <c r="N159"/>
  <c r="K159"/>
  <c r="H159"/>
  <c r="B159" s="1"/>
  <c r="N158"/>
  <c r="K158"/>
  <c r="H158"/>
  <c r="B158" s="1"/>
  <c r="N157"/>
  <c r="K157"/>
  <c r="H157"/>
  <c r="P156"/>
  <c r="P155" s="1"/>
  <c r="O156"/>
  <c r="N156"/>
  <c r="M156"/>
  <c r="L156"/>
  <c r="L155" s="1"/>
  <c r="J156"/>
  <c r="J155" s="1"/>
  <c r="I156"/>
  <c r="G156"/>
  <c r="F156"/>
  <c r="E156"/>
  <c r="O155"/>
  <c r="G155"/>
  <c r="N154"/>
  <c r="K154"/>
  <c r="H154"/>
  <c r="B154" s="1"/>
  <c r="N153"/>
  <c r="K153"/>
  <c r="H153"/>
  <c r="B153" s="1"/>
  <c r="N152"/>
  <c r="K152"/>
  <c r="H152"/>
  <c r="B152" s="1"/>
  <c r="N151"/>
  <c r="K151"/>
  <c r="H151"/>
  <c r="B151" s="1"/>
  <c r="N150"/>
  <c r="K150"/>
  <c r="H150"/>
  <c r="B150" s="1"/>
  <c r="N149"/>
  <c r="K149"/>
  <c r="H149"/>
  <c r="B149" s="1"/>
  <c r="N148"/>
  <c r="K148"/>
  <c r="H148"/>
  <c r="B148" s="1"/>
  <c r="N147"/>
  <c r="K147"/>
  <c r="H147"/>
  <c r="B147" s="1"/>
  <c r="N146"/>
  <c r="K146"/>
  <c r="H146"/>
  <c r="B146" s="1"/>
  <c r="N145"/>
  <c r="K145"/>
  <c r="K143" s="1"/>
  <c r="H145"/>
  <c r="B145" s="1"/>
  <c r="N144"/>
  <c r="N143" s="1"/>
  <c r="K144"/>
  <c r="H144"/>
  <c r="B144" s="1"/>
  <c r="P143"/>
  <c r="O143"/>
  <c r="M143"/>
  <c r="L143"/>
  <c r="J143"/>
  <c r="I143"/>
  <c r="G143"/>
  <c r="F143"/>
  <c r="E143"/>
  <c r="N140"/>
  <c r="K140"/>
  <c r="H140"/>
  <c r="B140" s="1"/>
  <c r="N139"/>
  <c r="K139"/>
  <c r="H139"/>
  <c r="B139" s="1"/>
  <c r="N138"/>
  <c r="K138"/>
  <c r="H138"/>
  <c r="B138" s="1"/>
  <c r="N137"/>
  <c r="K137"/>
  <c r="H137"/>
  <c r="B137" s="1"/>
  <c r="N136"/>
  <c r="K136"/>
  <c r="H136"/>
  <c r="B136" s="1"/>
  <c r="N135"/>
  <c r="K135"/>
  <c r="H135"/>
  <c r="B135" s="1"/>
  <c r="N134"/>
  <c r="K134"/>
  <c r="H134"/>
  <c r="B134" s="1"/>
  <c r="N133"/>
  <c r="K133"/>
  <c r="H133"/>
  <c r="B133" s="1"/>
  <c r="N132"/>
  <c r="K132"/>
  <c r="H132"/>
  <c r="B132" s="1"/>
  <c r="N131"/>
  <c r="K131"/>
  <c r="H131"/>
  <c r="B131" s="1"/>
  <c r="N130"/>
  <c r="K130"/>
  <c r="H130"/>
  <c r="B130" s="1"/>
  <c r="N129"/>
  <c r="K129"/>
  <c r="H129"/>
  <c r="B129" s="1"/>
  <c r="N128"/>
  <c r="K128"/>
  <c r="H128"/>
  <c r="B128" s="1"/>
  <c r="N127"/>
  <c r="K127"/>
  <c r="H127"/>
  <c r="B127" s="1"/>
  <c r="N126"/>
  <c r="K126"/>
  <c r="H126"/>
  <c r="B126" s="1"/>
  <c r="N125"/>
  <c r="K125"/>
  <c r="H125"/>
  <c r="B125" s="1"/>
  <c r="N124"/>
  <c r="K124"/>
  <c r="H124"/>
  <c r="B124" s="1"/>
  <c r="N123"/>
  <c r="K123"/>
  <c r="H123"/>
  <c r="B123" s="1"/>
  <c r="N122"/>
  <c r="K122"/>
  <c r="H122"/>
  <c r="P121"/>
  <c r="P120" s="1"/>
  <c r="P118" s="1"/>
  <c r="O121"/>
  <c r="O120" s="1"/>
  <c r="O118" s="1"/>
  <c r="N121"/>
  <c r="M121"/>
  <c r="M120" s="1"/>
  <c r="M118" s="1"/>
  <c r="L121"/>
  <c r="L120" s="1"/>
  <c r="L118" s="1"/>
  <c r="J121"/>
  <c r="I121"/>
  <c r="I120" s="1"/>
  <c r="I118" s="1"/>
  <c r="G121"/>
  <c r="G120" s="1"/>
  <c r="G118" s="1"/>
  <c r="F121"/>
  <c r="F120" s="1"/>
  <c r="F118" s="1"/>
  <c r="E121"/>
  <c r="N120"/>
  <c r="J120"/>
  <c r="J118" s="1"/>
  <c r="N119"/>
  <c r="K119"/>
  <c r="H119"/>
  <c r="B119" s="1"/>
  <c r="N117"/>
  <c r="K117"/>
  <c r="H117"/>
  <c r="B117" s="1"/>
  <c r="N116"/>
  <c r="K116"/>
  <c r="H116"/>
  <c r="P115"/>
  <c r="O115"/>
  <c r="M115"/>
  <c r="L115"/>
  <c r="J115"/>
  <c r="I115"/>
  <c r="G115"/>
  <c r="F115"/>
  <c r="E115"/>
  <c r="N114"/>
  <c r="K114"/>
  <c r="K112" s="1"/>
  <c r="H114"/>
  <c r="B114" s="1"/>
  <c r="N113"/>
  <c r="N112" s="1"/>
  <c r="K113"/>
  <c r="H113"/>
  <c r="B113" s="1"/>
  <c r="P112"/>
  <c r="O112"/>
  <c r="M112"/>
  <c r="L112"/>
  <c r="J112"/>
  <c r="I112"/>
  <c r="G112"/>
  <c r="F112"/>
  <c r="E112"/>
  <c r="N111"/>
  <c r="K111"/>
  <c r="H111"/>
  <c r="B111" s="1"/>
  <c r="N110"/>
  <c r="N109" s="1"/>
  <c r="K110"/>
  <c r="K109" s="1"/>
  <c r="H110"/>
  <c r="B110" s="1"/>
  <c r="P109"/>
  <c r="O109"/>
  <c r="M109"/>
  <c r="M108" s="1"/>
  <c r="L109"/>
  <c r="J109"/>
  <c r="I109"/>
  <c r="H109"/>
  <c r="G109"/>
  <c r="F109"/>
  <c r="F108" s="1"/>
  <c r="E109"/>
  <c r="J108"/>
  <c r="N107"/>
  <c r="K107"/>
  <c r="H107"/>
  <c r="B107" s="1"/>
  <c r="N106"/>
  <c r="N105" s="1"/>
  <c r="K106"/>
  <c r="H106"/>
  <c r="H105" s="1"/>
  <c r="P105"/>
  <c r="O105"/>
  <c r="M105"/>
  <c r="L105"/>
  <c r="K105"/>
  <c r="J105"/>
  <c r="I105"/>
  <c r="G105"/>
  <c r="F105"/>
  <c r="E105"/>
  <c r="N104"/>
  <c r="K104"/>
  <c r="H104"/>
  <c r="B104" s="1"/>
  <c r="N103"/>
  <c r="K103"/>
  <c r="H103"/>
  <c r="B103" s="1"/>
  <c r="P102"/>
  <c r="O102"/>
  <c r="M102"/>
  <c r="L102"/>
  <c r="J102"/>
  <c r="J98" s="1"/>
  <c r="I102"/>
  <c r="H102"/>
  <c r="G102"/>
  <c r="F102"/>
  <c r="E102"/>
  <c r="B102"/>
  <c r="N101"/>
  <c r="K101"/>
  <c r="H101"/>
  <c r="B101"/>
  <c r="N100"/>
  <c r="N99" s="1"/>
  <c r="K100"/>
  <c r="K99" s="1"/>
  <c r="H100"/>
  <c r="B100"/>
  <c r="P99"/>
  <c r="O99"/>
  <c r="O98" s="1"/>
  <c r="M99"/>
  <c r="L99"/>
  <c r="J99"/>
  <c r="I99"/>
  <c r="I98" s="1"/>
  <c r="H99"/>
  <c r="G99"/>
  <c r="F99"/>
  <c r="E99"/>
  <c r="N97"/>
  <c r="K97"/>
  <c r="H97"/>
  <c r="B97" s="1"/>
  <c r="N96"/>
  <c r="K96"/>
  <c r="H96"/>
  <c r="B96" s="1"/>
  <c r="N95"/>
  <c r="K95"/>
  <c r="H95"/>
  <c r="B95" s="1"/>
  <c r="N94"/>
  <c r="K94"/>
  <c r="H94"/>
  <c r="B94" s="1"/>
  <c r="N93"/>
  <c r="K93"/>
  <c r="H93"/>
  <c r="B93" s="1"/>
  <c r="N92"/>
  <c r="K92"/>
  <c r="H92"/>
  <c r="B92" s="1"/>
  <c r="N91"/>
  <c r="N90" s="1"/>
  <c r="N89" s="1"/>
  <c r="K91"/>
  <c r="H91"/>
  <c r="H90" s="1"/>
  <c r="H89" s="1"/>
  <c r="P90"/>
  <c r="P89" s="1"/>
  <c r="O90"/>
  <c r="O89" s="1"/>
  <c r="M90"/>
  <c r="M89" s="1"/>
  <c r="L90"/>
  <c r="L89" s="1"/>
  <c r="K90"/>
  <c r="K89" s="1"/>
  <c r="J90"/>
  <c r="I90"/>
  <c r="I89" s="1"/>
  <c r="G90"/>
  <c r="G89" s="1"/>
  <c r="F90"/>
  <c r="E90"/>
  <c r="J89"/>
  <c r="F89"/>
  <c r="N88"/>
  <c r="K88"/>
  <c r="H88"/>
  <c r="B88" s="1"/>
  <c r="N87"/>
  <c r="K87"/>
  <c r="H87"/>
  <c r="N86"/>
  <c r="K86"/>
  <c r="H86"/>
  <c r="N85"/>
  <c r="K85"/>
  <c r="H85"/>
  <c r="B85" s="1"/>
  <c r="N84"/>
  <c r="K84"/>
  <c r="H84"/>
  <c r="B84" s="1"/>
  <c r="N83"/>
  <c r="K83"/>
  <c r="H83"/>
  <c r="B83" s="1"/>
  <c r="N82"/>
  <c r="K82"/>
  <c r="H82"/>
  <c r="B82" s="1"/>
  <c r="N81"/>
  <c r="K81"/>
  <c r="H81"/>
  <c r="B81" s="1"/>
  <c r="N80"/>
  <c r="K80"/>
  <c r="H80"/>
  <c r="B80" s="1"/>
  <c r="N79"/>
  <c r="K79"/>
  <c r="H79"/>
  <c r="B79" s="1"/>
  <c r="N78"/>
  <c r="K78"/>
  <c r="H78"/>
  <c r="B78" s="1"/>
  <c r="N77"/>
  <c r="K77"/>
  <c r="H77"/>
  <c r="B77" s="1"/>
  <c r="N76"/>
  <c r="K76"/>
  <c r="K74" s="1"/>
  <c r="H76"/>
  <c r="B76" s="1"/>
  <c r="N75"/>
  <c r="N74" s="1"/>
  <c r="K75"/>
  <c r="H75"/>
  <c r="B75" s="1"/>
  <c r="P74"/>
  <c r="O74"/>
  <c r="M74"/>
  <c r="L74"/>
  <c r="J74"/>
  <c r="I74"/>
  <c r="G74"/>
  <c r="F74"/>
  <c r="E74"/>
  <c r="N73"/>
  <c r="K73"/>
  <c r="H73"/>
  <c r="B73" s="1"/>
  <c r="N72"/>
  <c r="K72"/>
  <c r="H72"/>
  <c r="B72" s="1"/>
  <c r="N71"/>
  <c r="K71"/>
  <c r="H71"/>
  <c r="B71" s="1"/>
  <c r="N70"/>
  <c r="K70"/>
  <c r="H70"/>
  <c r="B70" s="1"/>
  <c r="N69"/>
  <c r="K69"/>
  <c r="H69"/>
  <c r="B69" s="1"/>
  <c r="N68"/>
  <c r="K68"/>
  <c r="H68"/>
  <c r="B68" s="1"/>
  <c r="N67"/>
  <c r="K67"/>
  <c r="H67"/>
  <c r="P66"/>
  <c r="O66"/>
  <c r="M66"/>
  <c r="L66"/>
  <c r="K66"/>
  <c r="J66"/>
  <c r="I66"/>
  <c r="G66"/>
  <c r="F66"/>
  <c r="E66"/>
  <c r="N65"/>
  <c r="K65"/>
  <c r="H65"/>
  <c r="B65" s="1"/>
  <c r="N64"/>
  <c r="K64"/>
  <c r="H64"/>
  <c r="B64" s="1"/>
  <c r="N63"/>
  <c r="K63"/>
  <c r="H63"/>
  <c r="B63" s="1"/>
  <c r="N62"/>
  <c r="K62"/>
  <c r="H62"/>
  <c r="B62" s="1"/>
  <c r="N61"/>
  <c r="K61"/>
  <c r="H61"/>
  <c r="B61" s="1"/>
  <c r="N60"/>
  <c r="K60"/>
  <c r="H60"/>
  <c r="B60" s="1"/>
  <c r="N59"/>
  <c r="K59"/>
  <c r="H59"/>
  <c r="B59" s="1"/>
  <c r="N58"/>
  <c r="K58"/>
  <c r="H58"/>
  <c r="B58" s="1"/>
  <c r="N57"/>
  <c r="K57"/>
  <c r="H57"/>
  <c r="B57" s="1"/>
  <c r="N56"/>
  <c r="K56"/>
  <c r="H56"/>
  <c r="B56" s="1"/>
  <c r="N55"/>
  <c r="K55"/>
  <c r="H55"/>
  <c r="B55" s="1"/>
  <c r="N54"/>
  <c r="K54"/>
  <c r="H54"/>
  <c r="B54" s="1"/>
  <c r="N53"/>
  <c r="K53"/>
  <c r="H53"/>
  <c r="H52" s="1"/>
  <c r="P52"/>
  <c r="O52"/>
  <c r="N52"/>
  <c r="M52"/>
  <c r="L52"/>
  <c r="K52"/>
  <c r="J52"/>
  <c r="I52"/>
  <c r="G52"/>
  <c r="F52"/>
  <c r="E52"/>
  <c r="N51"/>
  <c r="K51"/>
  <c r="H51"/>
  <c r="B51" s="1"/>
  <c r="N50"/>
  <c r="K50"/>
  <c r="H50"/>
  <c r="B50" s="1"/>
  <c r="N49"/>
  <c r="K49"/>
  <c r="H49"/>
  <c r="B49" s="1"/>
  <c r="N48"/>
  <c r="K48"/>
  <c r="H48"/>
  <c r="B48" s="1"/>
  <c r="N47"/>
  <c r="K47"/>
  <c r="H47"/>
  <c r="B47" s="1"/>
  <c r="N46"/>
  <c r="K46"/>
  <c r="H46"/>
  <c r="B46" s="1"/>
  <c r="N45"/>
  <c r="K45"/>
  <c r="H45"/>
  <c r="B45" s="1"/>
  <c r="N44"/>
  <c r="K44"/>
  <c r="H44"/>
  <c r="B44" s="1"/>
  <c r="N43"/>
  <c r="K43"/>
  <c r="H43"/>
  <c r="P42"/>
  <c r="O42"/>
  <c r="M42"/>
  <c r="L42"/>
  <c r="K42"/>
  <c r="J42"/>
  <c r="I42"/>
  <c r="G42"/>
  <c r="F42"/>
  <c r="E42"/>
  <c r="N41"/>
  <c r="K41"/>
  <c r="H41"/>
  <c r="B41" s="1"/>
  <c r="N40"/>
  <c r="K40"/>
  <c r="H40"/>
  <c r="B40" s="1"/>
  <c r="N39"/>
  <c r="K39"/>
  <c r="H39"/>
  <c r="B39" s="1"/>
  <c r="N38"/>
  <c r="K38"/>
  <c r="H38"/>
  <c r="B38" s="1"/>
  <c r="N37"/>
  <c r="K37"/>
  <c r="H37"/>
  <c r="B37" s="1"/>
  <c r="N36"/>
  <c r="K36"/>
  <c r="H36"/>
  <c r="B36" s="1"/>
  <c r="N35"/>
  <c r="K35"/>
  <c r="H35"/>
  <c r="B35" s="1"/>
  <c r="N34"/>
  <c r="K34"/>
  <c r="H34"/>
  <c r="B34" s="1"/>
  <c r="N33"/>
  <c r="K33"/>
  <c r="H33"/>
  <c r="B33" s="1"/>
  <c r="N32"/>
  <c r="K32"/>
  <c r="K30" s="1"/>
  <c r="H32"/>
  <c r="B32" s="1"/>
  <c r="N31"/>
  <c r="K31"/>
  <c r="H31"/>
  <c r="H30" s="1"/>
  <c r="P30"/>
  <c r="P26" s="1"/>
  <c r="O30"/>
  <c r="M30"/>
  <c r="M26" s="1"/>
  <c r="L30"/>
  <c r="J30"/>
  <c r="I30"/>
  <c r="I26" s="1"/>
  <c r="G30"/>
  <c r="G26" s="1"/>
  <c r="F30"/>
  <c r="F26" s="1"/>
  <c r="E30"/>
  <c r="N29"/>
  <c r="K29"/>
  <c r="H29"/>
  <c r="B29" s="1"/>
  <c r="N28"/>
  <c r="K28"/>
  <c r="H28"/>
  <c r="B28" s="1"/>
  <c r="N27"/>
  <c r="K27"/>
  <c r="H27"/>
  <c r="B27" s="1"/>
  <c r="L26"/>
  <c r="J26"/>
  <c r="N25"/>
  <c r="K25"/>
  <c r="H25"/>
  <c r="B25" s="1"/>
  <c r="N24"/>
  <c r="K24"/>
  <c r="H24"/>
  <c r="B24" s="1"/>
  <c r="P23"/>
  <c r="O23"/>
  <c r="M23"/>
  <c r="M21" s="1"/>
  <c r="L23"/>
  <c r="K23"/>
  <c r="J23"/>
  <c r="I23"/>
  <c r="G23"/>
  <c r="F23"/>
  <c r="E23"/>
  <c r="N22"/>
  <c r="K22"/>
  <c r="H22"/>
  <c r="N20"/>
  <c r="K20"/>
  <c r="H20"/>
  <c r="B20" s="1"/>
  <c r="N19"/>
  <c r="K19"/>
  <c r="H19"/>
  <c r="B19" s="1"/>
  <c r="N18"/>
  <c r="K18"/>
  <c r="H18"/>
  <c r="B18" s="1"/>
  <c r="N17"/>
  <c r="K17"/>
  <c r="H17"/>
  <c r="B17" s="1"/>
  <c r="N16"/>
  <c r="L12"/>
  <c r="L11" s="1"/>
  <c r="L10" s="1"/>
  <c r="H16"/>
  <c r="B16"/>
  <c r="N15"/>
  <c r="K15"/>
  <c r="H15"/>
  <c r="B15" s="1"/>
  <c r="N14"/>
  <c r="K14"/>
  <c r="H14"/>
  <c r="B14" s="1"/>
  <c r="N13"/>
  <c r="K13"/>
  <c r="H13"/>
  <c r="G12"/>
  <c r="G11" s="1"/>
  <c r="G10" s="1"/>
  <c r="P12"/>
  <c r="O12"/>
  <c r="O11" s="1"/>
  <c r="O10" s="1"/>
  <c r="M12"/>
  <c r="M11" s="1"/>
  <c r="M10" s="1"/>
  <c r="J12"/>
  <c r="F12"/>
  <c r="F11" s="1"/>
  <c r="F10" s="1"/>
  <c r="E12"/>
  <c r="P11"/>
  <c r="P10" s="1"/>
  <c r="J11"/>
  <c r="J10" s="1"/>
  <c r="N8"/>
  <c r="K8"/>
  <c r="B8"/>
  <c r="N7"/>
  <c r="K7"/>
  <c r="B7"/>
  <c r="E13" i="161"/>
  <c r="F13" s="1"/>
  <c r="G13" s="1"/>
  <c r="E10"/>
  <c r="F10" s="1"/>
  <c r="G10" s="1"/>
  <c r="F7"/>
  <c r="G7" s="1"/>
  <c r="E7"/>
  <c r="G83" i="164"/>
  <c r="G35"/>
  <c r="G33"/>
  <c r="G22"/>
  <c r="G13"/>
  <c r="G116"/>
  <c r="G50" i="160"/>
  <c r="G51"/>
  <c r="G52"/>
  <c r="G53"/>
  <c r="G54"/>
  <c r="G49"/>
  <c r="G36"/>
  <c r="G30"/>
  <c r="G31"/>
  <c r="G24"/>
  <c r="G25"/>
  <c r="G26"/>
  <c r="AA16" i="159"/>
  <c r="AA14"/>
  <c r="AA15"/>
  <c r="N141" i="167" l="1"/>
  <c r="K142"/>
  <c r="K141" s="1"/>
  <c r="K6" s="1"/>
  <c r="N98"/>
  <c r="N9" s="1"/>
  <c r="N6" s="1"/>
  <c r="B205"/>
  <c r="H42" i="166"/>
  <c r="N42"/>
  <c r="B53"/>
  <c r="N66"/>
  <c r="B90"/>
  <c r="F98"/>
  <c r="M98"/>
  <c r="N102"/>
  <c r="K102"/>
  <c r="B105"/>
  <c r="I108"/>
  <c r="O108"/>
  <c r="H112"/>
  <c r="B112" s="1"/>
  <c r="H115"/>
  <c r="N115"/>
  <c r="K115"/>
  <c r="H121"/>
  <c r="H120" s="1"/>
  <c r="H118" s="1"/>
  <c r="K121"/>
  <c r="K120" s="1"/>
  <c r="K118" s="1"/>
  <c r="H143"/>
  <c r="B143" s="1"/>
  <c r="J142"/>
  <c r="J141" s="1"/>
  <c r="N163"/>
  <c r="H186"/>
  <c r="H184" s="1"/>
  <c r="B201"/>
  <c r="G204"/>
  <c r="O204"/>
  <c r="N205"/>
  <c r="G222"/>
  <c r="L222"/>
  <c r="H223"/>
  <c r="H222" s="1"/>
  <c r="N223"/>
  <c r="N222" s="1"/>
  <c r="K98"/>
  <c r="N155"/>
  <c r="B186"/>
  <c r="K204"/>
  <c r="B223"/>
  <c r="K108"/>
  <c r="N12"/>
  <c r="N11" s="1"/>
  <c r="N10" s="1"/>
  <c r="L21"/>
  <c r="N23"/>
  <c r="J21"/>
  <c r="O26"/>
  <c r="O21" s="1"/>
  <c r="O9" s="1"/>
  <c r="B31"/>
  <c r="N30"/>
  <c r="B91"/>
  <c r="B99"/>
  <c r="G98"/>
  <c r="N98"/>
  <c r="P98"/>
  <c r="B106"/>
  <c r="B109"/>
  <c r="N108"/>
  <c r="P108"/>
  <c r="N118"/>
  <c r="B122"/>
  <c r="G142"/>
  <c r="G141" s="1"/>
  <c r="H156"/>
  <c r="E155"/>
  <c r="N184"/>
  <c r="K184"/>
  <c r="B187"/>
  <c r="H189"/>
  <c r="H191"/>
  <c r="N197"/>
  <c r="B200"/>
  <c r="H197"/>
  <c r="H205"/>
  <c r="H213"/>
  <c r="H204" s="1"/>
  <c r="L204"/>
  <c r="N213"/>
  <c r="I222"/>
  <c r="M222"/>
  <c r="B191" i="167"/>
  <c r="P6"/>
  <c r="G6"/>
  <c r="H222"/>
  <c r="B222" s="1"/>
  <c r="J6"/>
  <c r="H184"/>
  <c r="B184" s="1"/>
  <c r="B109"/>
  <c r="H98"/>
  <c r="B98" s="1"/>
  <c r="P21" i="166"/>
  <c r="N26"/>
  <c r="K26"/>
  <c r="L98"/>
  <c r="L108"/>
  <c r="N142"/>
  <c r="N141" s="1"/>
  <c r="B156"/>
  <c r="K156"/>
  <c r="K155" s="1"/>
  <c r="K142" s="1"/>
  <c r="I155"/>
  <c r="M155"/>
  <c r="B191"/>
  <c r="K189"/>
  <c r="K197"/>
  <c r="B205"/>
  <c r="N204"/>
  <c r="P204"/>
  <c r="B42" i="167"/>
  <c r="B155"/>
  <c r="B26"/>
  <c r="E141"/>
  <c r="B120"/>
  <c r="E118"/>
  <c r="B118" s="1"/>
  <c r="B163"/>
  <c r="L6"/>
  <c r="F21"/>
  <c r="F9" s="1"/>
  <c r="F6" s="1"/>
  <c r="B204"/>
  <c r="K21" i="166"/>
  <c r="H12"/>
  <c r="H11" s="1"/>
  <c r="H10" s="1"/>
  <c r="H23"/>
  <c r="H66"/>
  <c r="B66" s="1"/>
  <c r="H74"/>
  <c r="B74" s="1"/>
  <c r="I21"/>
  <c r="H163"/>
  <c r="H155" s="1"/>
  <c r="G21"/>
  <c r="G108"/>
  <c r="B30"/>
  <c r="F21"/>
  <c r="F9" s="1"/>
  <c r="E222"/>
  <c r="H108"/>
  <c r="M142"/>
  <c r="M141" s="1"/>
  <c r="B52"/>
  <c r="J9"/>
  <c r="J6" s="1"/>
  <c r="N21"/>
  <c r="N9" s="1"/>
  <c r="N6" s="1"/>
  <c r="H26"/>
  <c r="B42"/>
  <c r="H98"/>
  <c r="B115"/>
  <c r="P142"/>
  <c r="P141" s="1"/>
  <c r="O142"/>
  <c r="O141" s="1"/>
  <c r="M9"/>
  <c r="B121"/>
  <c r="I142"/>
  <c r="I141" s="1"/>
  <c r="P9"/>
  <c r="L142"/>
  <c r="L141" s="1"/>
  <c r="B23"/>
  <c r="B67"/>
  <c r="E98"/>
  <c r="B98" s="1"/>
  <c r="E108"/>
  <c r="F155"/>
  <c r="F142" s="1"/>
  <c r="F141" s="1"/>
  <c r="B157"/>
  <c r="B163"/>
  <c r="E189"/>
  <c r="B189" s="1"/>
  <c r="B190"/>
  <c r="E204"/>
  <c r="B204" s="1"/>
  <c r="F222"/>
  <c r="B224"/>
  <c r="B231"/>
  <c r="K16"/>
  <c r="K12" s="1"/>
  <c r="K11" s="1"/>
  <c r="K10" s="1"/>
  <c r="K9" s="1"/>
  <c r="B22"/>
  <c r="B116"/>
  <c r="E26"/>
  <c r="B43"/>
  <c r="E89"/>
  <c r="B89" s="1"/>
  <c r="E120"/>
  <c r="E184"/>
  <c r="B184" s="1"/>
  <c r="E197"/>
  <c r="B197" s="1"/>
  <c r="I12"/>
  <c r="I11" s="1"/>
  <c r="I10" s="1"/>
  <c r="B13"/>
  <c r="E11"/>
  <c r="AA13" i="159"/>
  <c r="AA12"/>
  <c r="AA10"/>
  <c r="AA9"/>
  <c r="AA8"/>
  <c r="I88" i="164"/>
  <c r="I13"/>
  <c r="Z18" i="159"/>
  <c r="Z17"/>
  <c r="Z16"/>
  <c r="Z15"/>
  <c r="Z14"/>
  <c r="Z13"/>
  <c r="Z12"/>
  <c r="Z11"/>
  <c r="Z10"/>
  <c r="Z9"/>
  <c r="Z8"/>
  <c r="AD18"/>
  <c r="AD17"/>
  <c r="AD16"/>
  <c r="AD15"/>
  <c r="AD14"/>
  <c r="AD13"/>
  <c r="AD12"/>
  <c r="AD11"/>
  <c r="AD10"/>
  <c r="AD9"/>
  <c r="AD8"/>
  <c r="E9" i="167" l="1"/>
  <c r="H142"/>
  <c r="H9"/>
  <c r="O6" i="166"/>
  <c r="L9"/>
  <c r="L6" s="1"/>
  <c r="K141"/>
  <c r="K6" s="1"/>
  <c r="B213"/>
  <c r="B21" i="167"/>
  <c r="B9"/>
  <c r="E6"/>
  <c r="H21" i="166"/>
  <c r="H9" s="1"/>
  <c r="I9"/>
  <c r="I6" s="1"/>
  <c r="B155"/>
  <c r="H142"/>
  <c r="H141" s="1"/>
  <c r="G9"/>
  <c r="G6" s="1"/>
  <c r="F6"/>
  <c r="B222"/>
  <c r="B120"/>
  <c r="E118"/>
  <c r="B118" s="1"/>
  <c r="B11"/>
  <c r="E10"/>
  <c r="B108"/>
  <c r="B26"/>
  <c r="E142"/>
  <c r="E21"/>
  <c r="P6"/>
  <c r="M6"/>
  <c r="B12"/>
  <c r="E213" i="164"/>
  <c r="E205"/>
  <c r="E200"/>
  <c r="E197" s="1"/>
  <c r="E143"/>
  <c r="E121"/>
  <c r="E23"/>
  <c r="E12"/>
  <c r="H8"/>
  <c r="H7"/>
  <c r="O7" s="1"/>
  <c r="L238"/>
  <c r="H238"/>
  <c r="L237"/>
  <c r="H237"/>
  <c r="L236"/>
  <c r="H236"/>
  <c r="L235"/>
  <c r="H235"/>
  <c r="L234"/>
  <c r="H234"/>
  <c r="L233"/>
  <c r="H233"/>
  <c r="L232"/>
  <c r="H232"/>
  <c r="O232" s="1"/>
  <c r="Q231"/>
  <c r="P231"/>
  <c r="N231"/>
  <c r="M231"/>
  <c r="J231"/>
  <c r="I231"/>
  <c r="K231" s="1"/>
  <c r="G231"/>
  <c r="F231"/>
  <c r="E231"/>
  <c r="L230"/>
  <c r="H230"/>
  <c r="L229"/>
  <c r="H229"/>
  <c r="L228"/>
  <c r="H228"/>
  <c r="L227"/>
  <c r="H227"/>
  <c r="L226"/>
  <c r="H226"/>
  <c r="L225"/>
  <c r="H225"/>
  <c r="L224"/>
  <c r="H224"/>
  <c r="Q223"/>
  <c r="Q222" s="1"/>
  <c r="P223"/>
  <c r="P222" s="1"/>
  <c r="N223"/>
  <c r="N222" s="1"/>
  <c r="M223"/>
  <c r="J223"/>
  <c r="J222" s="1"/>
  <c r="I223"/>
  <c r="K223" s="1"/>
  <c r="H223"/>
  <c r="G223"/>
  <c r="F223"/>
  <c r="F222" s="1"/>
  <c r="E223"/>
  <c r="E222" s="1"/>
  <c r="L221"/>
  <c r="H221"/>
  <c r="L220"/>
  <c r="H220"/>
  <c r="L219"/>
  <c r="H219"/>
  <c r="L218"/>
  <c r="H218"/>
  <c r="L217"/>
  <c r="H217"/>
  <c r="L216"/>
  <c r="H216"/>
  <c r="L215"/>
  <c r="H215"/>
  <c r="L214"/>
  <c r="H214"/>
  <c r="Q213"/>
  <c r="P213"/>
  <c r="N213"/>
  <c r="M213"/>
  <c r="L213"/>
  <c r="J213"/>
  <c r="I213"/>
  <c r="K213" s="1"/>
  <c r="G213"/>
  <c r="F213"/>
  <c r="L212"/>
  <c r="H212"/>
  <c r="L211"/>
  <c r="H211"/>
  <c r="L210"/>
  <c r="H210"/>
  <c r="L209"/>
  <c r="H209"/>
  <c r="L208"/>
  <c r="H208"/>
  <c r="L207"/>
  <c r="H207"/>
  <c r="L206"/>
  <c r="H206"/>
  <c r="Q205"/>
  <c r="Q204" s="1"/>
  <c r="P205"/>
  <c r="P204" s="1"/>
  <c r="N205"/>
  <c r="N204" s="1"/>
  <c r="M205"/>
  <c r="J205"/>
  <c r="I205"/>
  <c r="G205"/>
  <c r="G204" s="1"/>
  <c r="F205"/>
  <c r="F204" s="1"/>
  <c r="J204"/>
  <c r="L203"/>
  <c r="H203"/>
  <c r="L202"/>
  <c r="H202"/>
  <c r="L201"/>
  <c r="H201"/>
  <c r="Q200"/>
  <c r="Q197" s="1"/>
  <c r="P200"/>
  <c r="P197" s="1"/>
  <c r="N200"/>
  <c r="N197" s="1"/>
  <c r="M200"/>
  <c r="L200"/>
  <c r="J200"/>
  <c r="J197" s="1"/>
  <c r="I200"/>
  <c r="G200"/>
  <c r="G197" s="1"/>
  <c r="F200"/>
  <c r="L199"/>
  <c r="H199"/>
  <c r="L198"/>
  <c r="H198"/>
  <c r="M197"/>
  <c r="L196"/>
  <c r="H196"/>
  <c r="L195"/>
  <c r="H195"/>
  <c r="L194"/>
  <c r="H194"/>
  <c r="L193"/>
  <c r="H193"/>
  <c r="L192"/>
  <c r="H192"/>
  <c r="Q191"/>
  <c r="Q189" s="1"/>
  <c r="P191"/>
  <c r="P189" s="1"/>
  <c r="N191"/>
  <c r="N189" s="1"/>
  <c r="M191"/>
  <c r="J191"/>
  <c r="J189" s="1"/>
  <c r="I191"/>
  <c r="G191"/>
  <c r="G189" s="1"/>
  <c r="F191"/>
  <c r="E191"/>
  <c r="L190"/>
  <c r="H190"/>
  <c r="M189"/>
  <c r="F189"/>
  <c r="L188"/>
  <c r="H188"/>
  <c r="L187"/>
  <c r="H187"/>
  <c r="Q186"/>
  <c r="P186"/>
  <c r="P184" s="1"/>
  <c r="N186"/>
  <c r="N184" s="1"/>
  <c r="M186"/>
  <c r="M184" s="1"/>
  <c r="J186"/>
  <c r="I186"/>
  <c r="G186"/>
  <c r="G184" s="1"/>
  <c r="F186"/>
  <c r="F184" s="1"/>
  <c r="E186"/>
  <c r="E184" s="1"/>
  <c r="L185"/>
  <c r="H185"/>
  <c r="O185" s="1"/>
  <c r="Q184"/>
  <c r="J184"/>
  <c r="L183"/>
  <c r="H183"/>
  <c r="L182"/>
  <c r="H182"/>
  <c r="L181"/>
  <c r="H181"/>
  <c r="L180"/>
  <c r="H180"/>
  <c r="L179"/>
  <c r="H179"/>
  <c r="L178"/>
  <c r="H178"/>
  <c r="L177"/>
  <c r="H177"/>
  <c r="L176"/>
  <c r="H176"/>
  <c r="L175"/>
  <c r="H175"/>
  <c r="L174"/>
  <c r="H174"/>
  <c r="L173"/>
  <c r="H173"/>
  <c r="L172"/>
  <c r="H172"/>
  <c r="L171"/>
  <c r="H171"/>
  <c r="L170"/>
  <c r="H170"/>
  <c r="L169"/>
  <c r="H169"/>
  <c r="L168"/>
  <c r="H168"/>
  <c r="L167"/>
  <c r="H167"/>
  <c r="L166"/>
  <c r="H166"/>
  <c r="L165"/>
  <c r="H165"/>
  <c r="L164"/>
  <c r="H164"/>
  <c r="Q163"/>
  <c r="P163"/>
  <c r="N163"/>
  <c r="M163"/>
  <c r="J163"/>
  <c r="I163"/>
  <c r="K163" s="1"/>
  <c r="G163"/>
  <c r="F163"/>
  <c r="E163"/>
  <c r="L162"/>
  <c r="H162"/>
  <c r="L161"/>
  <c r="H161"/>
  <c r="L160"/>
  <c r="H160"/>
  <c r="L159"/>
  <c r="H159"/>
  <c r="L158"/>
  <c r="H158"/>
  <c r="L157"/>
  <c r="H157"/>
  <c r="Q156"/>
  <c r="Q155" s="1"/>
  <c r="P156"/>
  <c r="P155" s="1"/>
  <c r="N156"/>
  <c r="N155" s="1"/>
  <c r="M156"/>
  <c r="M155" s="1"/>
  <c r="J156"/>
  <c r="J155" s="1"/>
  <c r="I156"/>
  <c r="K156" s="1"/>
  <c r="G156"/>
  <c r="F156"/>
  <c r="F155" s="1"/>
  <c r="E156"/>
  <c r="L154"/>
  <c r="H154"/>
  <c r="L153"/>
  <c r="H153"/>
  <c r="L152"/>
  <c r="H152"/>
  <c r="L151"/>
  <c r="H151"/>
  <c r="L150"/>
  <c r="H150"/>
  <c r="L149"/>
  <c r="H149"/>
  <c r="L148"/>
  <c r="H148"/>
  <c r="L147"/>
  <c r="H147"/>
  <c r="L146"/>
  <c r="H146"/>
  <c r="L145"/>
  <c r="H145"/>
  <c r="L144"/>
  <c r="H144"/>
  <c r="Q143"/>
  <c r="P143"/>
  <c r="N143"/>
  <c r="M143"/>
  <c r="J143"/>
  <c r="I143"/>
  <c r="K143" s="1"/>
  <c r="G143"/>
  <c r="F143"/>
  <c r="L140"/>
  <c r="H140"/>
  <c r="L139"/>
  <c r="H139"/>
  <c r="L138"/>
  <c r="H138"/>
  <c r="L137"/>
  <c r="H137"/>
  <c r="L136"/>
  <c r="H136"/>
  <c r="L135"/>
  <c r="H135"/>
  <c r="L134"/>
  <c r="H134"/>
  <c r="L133"/>
  <c r="H133"/>
  <c r="L132"/>
  <c r="H132"/>
  <c r="L131"/>
  <c r="H131"/>
  <c r="L130"/>
  <c r="H130"/>
  <c r="L129"/>
  <c r="H129"/>
  <c r="L128"/>
  <c r="H128"/>
  <c r="L127"/>
  <c r="H127"/>
  <c r="L126"/>
  <c r="H126"/>
  <c r="L125"/>
  <c r="H125"/>
  <c r="L124"/>
  <c r="H124"/>
  <c r="L123"/>
  <c r="H123"/>
  <c r="L122"/>
  <c r="H122"/>
  <c r="Q121"/>
  <c r="Q120" s="1"/>
  <c r="Q118" s="1"/>
  <c r="P121"/>
  <c r="P120" s="1"/>
  <c r="P118" s="1"/>
  <c r="N121"/>
  <c r="N120" s="1"/>
  <c r="N118" s="1"/>
  <c r="M121"/>
  <c r="L121"/>
  <c r="L120" s="1"/>
  <c r="J121"/>
  <c r="I121"/>
  <c r="G121"/>
  <c r="G120" s="1"/>
  <c r="G118" s="1"/>
  <c r="F121"/>
  <c r="F120" s="1"/>
  <c r="F118" s="1"/>
  <c r="M120"/>
  <c r="M118" s="1"/>
  <c r="J120"/>
  <c r="J118" s="1"/>
  <c r="L119"/>
  <c r="L118" s="1"/>
  <c r="H119"/>
  <c r="O119" s="1"/>
  <c r="L117"/>
  <c r="H117"/>
  <c r="L116"/>
  <c r="H116"/>
  <c r="Q115"/>
  <c r="P115"/>
  <c r="N115"/>
  <c r="M115"/>
  <c r="J115"/>
  <c r="I115"/>
  <c r="K115" s="1"/>
  <c r="G115"/>
  <c r="F115"/>
  <c r="E115"/>
  <c r="L114"/>
  <c r="H114"/>
  <c r="L113"/>
  <c r="H113"/>
  <c r="Q112"/>
  <c r="P112"/>
  <c r="N112"/>
  <c r="M112"/>
  <c r="J112"/>
  <c r="I112"/>
  <c r="K112" s="1"/>
  <c r="G112"/>
  <c r="F112"/>
  <c r="E112"/>
  <c r="L111"/>
  <c r="H111"/>
  <c r="L110"/>
  <c r="H110"/>
  <c r="Q109"/>
  <c r="Q108" s="1"/>
  <c r="P109"/>
  <c r="P108" s="1"/>
  <c r="N109"/>
  <c r="N108" s="1"/>
  <c r="M109"/>
  <c r="J109"/>
  <c r="J108" s="1"/>
  <c r="I109"/>
  <c r="K109" s="1"/>
  <c r="O109" s="1"/>
  <c r="H109"/>
  <c r="G109"/>
  <c r="F109"/>
  <c r="F108" s="1"/>
  <c r="E109"/>
  <c r="L107"/>
  <c r="H107"/>
  <c r="L106"/>
  <c r="H106"/>
  <c r="Q105"/>
  <c r="P105"/>
  <c r="N105"/>
  <c r="M105"/>
  <c r="J105"/>
  <c r="I105"/>
  <c r="K105" s="1"/>
  <c r="G105"/>
  <c r="F105"/>
  <c r="E105"/>
  <c r="L104"/>
  <c r="H104"/>
  <c r="L103"/>
  <c r="H103"/>
  <c r="Q102"/>
  <c r="P102"/>
  <c r="N102"/>
  <c r="M102"/>
  <c r="J102"/>
  <c r="I102"/>
  <c r="K102" s="1"/>
  <c r="H102"/>
  <c r="G102"/>
  <c r="F102"/>
  <c r="E102"/>
  <c r="B102" s="1"/>
  <c r="L101"/>
  <c r="H101"/>
  <c r="L100"/>
  <c r="L99" s="1"/>
  <c r="H100"/>
  <c r="O100" s="1"/>
  <c r="Q99"/>
  <c r="Q98" s="1"/>
  <c r="P99"/>
  <c r="P98" s="1"/>
  <c r="N99"/>
  <c r="M99"/>
  <c r="M98" s="1"/>
  <c r="J99"/>
  <c r="I99"/>
  <c r="K99" s="1"/>
  <c r="G99"/>
  <c r="F99"/>
  <c r="F98" s="1"/>
  <c r="E99"/>
  <c r="E98" s="1"/>
  <c r="L97"/>
  <c r="H97"/>
  <c r="O97" s="1"/>
  <c r="B97"/>
  <c r="L96"/>
  <c r="H96"/>
  <c r="O96" s="1"/>
  <c r="L95"/>
  <c r="H95"/>
  <c r="O95" s="1"/>
  <c r="B95"/>
  <c r="L94"/>
  <c r="H94"/>
  <c r="O94" s="1"/>
  <c r="L93"/>
  <c r="H93"/>
  <c r="O93" s="1"/>
  <c r="B93"/>
  <c r="L92"/>
  <c r="H92"/>
  <c r="O92" s="1"/>
  <c r="L91"/>
  <c r="H91"/>
  <c r="Q90"/>
  <c r="Q89" s="1"/>
  <c r="P90"/>
  <c r="P89" s="1"/>
  <c r="N90"/>
  <c r="N89" s="1"/>
  <c r="M90"/>
  <c r="M89" s="1"/>
  <c r="J90"/>
  <c r="J89" s="1"/>
  <c r="I90"/>
  <c r="G90"/>
  <c r="G89" s="1"/>
  <c r="F90"/>
  <c r="F89" s="1"/>
  <c r="E90"/>
  <c r="E89"/>
  <c r="L88"/>
  <c r="H88"/>
  <c r="L87"/>
  <c r="H87"/>
  <c r="O87" s="1"/>
  <c r="L86"/>
  <c r="H86"/>
  <c r="O86" s="1"/>
  <c r="L85"/>
  <c r="H85"/>
  <c r="L84"/>
  <c r="H84"/>
  <c r="L83"/>
  <c r="H83"/>
  <c r="L82"/>
  <c r="H82"/>
  <c r="L81"/>
  <c r="H81"/>
  <c r="L80"/>
  <c r="H80"/>
  <c r="L79"/>
  <c r="H79"/>
  <c r="L78"/>
  <c r="H78"/>
  <c r="L77"/>
  <c r="H77"/>
  <c r="L76"/>
  <c r="H76"/>
  <c r="L75"/>
  <c r="H75"/>
  <c r="O75" s="1"/>
  <c r="Q74"/>
  <c r="P74"/>
  <c r="N74"/>
  <c r="M74"/>
  <c r="J74"/>
  <c r="I74"/>
  <c r="K74" s="1"/>
  <c r="G74"/>
  <c r="F74"/>
  <c r="E74"/>
  <c r="L73"/>
  <c r="H73"/>
  <c r="L72"/>
  <c r="H72"/>
  <c r="L71"/>
  <c r="H71"/>
  <c r="L70"/>
  <c r="H70"/>
  <c r="L69"/>
  <c r="H69"/>
  <c r="L68"/>
  <c r="H68"/>
  <c r="L67"/>
  <c r="H67"/>
  <c r="Q66"/>
  <c r="P66"/>
  <c r="N66"/>
  <c r="M66"/>
  <c r="J66"/>
  <c r="I66"/>
  <c r="K66" s="1"/>
  <c r="G66"/>
  <c r="F66"/>
  <c r="E66"/>
  <c r="L65"/>
  <c r="H65"/>
  <c r="L64"/>
  <c r="H64"/>
  <c r="L63"/>
  <c r="H63"/>
  <c r="L62"/>
  <c r="H62"/>
  <c r="L61"/>
  <c r="H61"/>
  <c r="L60"/>
  <c r="H60"/>
  <c r="L59"/>
  <c r="H59"/>
  <c r="L58"/>
  <c r="H58"/>
  <c r="L57"/>
  <c r="H57"/>
  <c r="L56"/>
  <c r="H56"/>
  <c r="L55"/>
  <c r="H55"/>
  <c r="L54"/>
  <c r="H54"/>
  <c r="L53"/>
  <c r="L52" s="1"/>
  <c r="H53"/>
  <c r="Q52"/>
  <c r="P52"/>
  <c r="N52"/>
  <c r="M52"/>
  <c r="J52"/>
  <c r="I52"/>
  <c r="K52" s="1"/>
  <c r="G52"/>
  <c r="F52"/>
  <c r="E52"/>
  <c r="L51"/>
  <c r="H51"/>
  <c r="L50"/>
  <c r="H50"/>
  <c r="L49"/>
  <c r="H49"/>
  <c r="L48"/>
  <c r="H48"/>
  <c r="L47"/>
  <c r="H47"/>
  <c r="L46"/>
  <c r="H46"/>
  <c r="L45"/>
  <c r="H45"/>
  <c r="L44"/>
  <c r="H44"/>
  <c r="L43"/>
  <c r="H43"/>
  <c r="Q42"/>
  <c r="P42"/>
  <c r="N42"/>
  <c r="M42"/>
  <c r="J42"/>
  <c r="I42"/>
  <c r="K42" s="1"/>
  <c r="G42"/>
  <c r="F42"/>
  <c r="E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Q30"/>
  <c r="P30"/>
  <c r="N30"/>
  <c r="N26" s="1"/>
  <c r="M30"/>
  <c r="J30"/>
  <c r="I30"/>
  <c r="G30"/>
  <c r="F30"/>
  <c r="E30"/>
  <c r="L29"/>
  <c r="H29"/>
  <c r="L28"/>
  <c r="H28"/>
  <c r="L27"/>
  <c r="H27"/>
  <c r="L25"/>
  <c r="H25"/>
  <c r="L24"/>
  <c r="H24"/>
  <c r="Q23"/>
  <c r="P23"/>
  <c r="N23"/>
  <c r="M23"/>
  <c r="J23"/>
  <c r="I23"/>
  <c r="K23" s="1"/>
  <c r="G23"/>
  <c r="F23"/>
  <c r="L22"/>
  <c r="H22"/>
  <c r="L20"/>
  <c r="H20"/>
  <c r="L19"/>
  <c r="H19"/>
  <c r="L18"/>
  <c r="H18"/>
  <c r="L17"/>
  <c r="H17"/>
  <c r="L15"/>
  <c r="L14"/>
  <c r="H14"/>
  <c r="L13"/>
  <c r="H13"/>
  <c r="Q12"/>
  <c r="Q11" s="1"/>
  <c r="Q10" s="1"/>
  <c r="P12"/>
  <c r="P11" s="1"/>
  <c r="P10" s="1"/>
  <c r="N12"/>
  <c r="N11" s="1"/>
  <c r="J12"/>
  <c r="J11" s="1"/>
  <c r="J10" s="1"/>
  <c r="G12"/>
  <c r="G11" s="1"/>
  <c r="G10" s="1"/>
  <c r="F12"/>
  <c r="F11" s="1"/>
  <c r="F10" s="1"/>
  <c r="N10"/>
  <c r="E11"/>
  <c r="B7"/>
  <c r="E19" i="159"/>
  <c r="F19"/>
  <c r="G19"/>
  <c r="I19"/>
  <c r="J19"/>
  <c r="K19"/>
  <c r="M19"/>
  <c r="N19"/>
  <c r="O19"/>
  <c r="P19"/>
  <c r="R19"/>
  <c r="S19"/>
  <c r="T19"/>
  <c r="V19"/>
  <c r="W19"/>
  <c r="X19"/>
  <c r="Y19"/>
  <c r="Z19"/>
  <c r="AA19"/>
  <c r="M16" i="164" s="1"/>
  <c r="L16" s="1"/>
  <c r="AB19" i="159"/>
  <c r="AC19"/>
  <c r="AD19"/>
  <c r="H17"/>
  <c r="L17" s="1"/>
  <c r="H18"/>
  <c r="L18" s="1"/>
  <c r="Q17"/>
  <c r="U17" s="1"/>
  <c r="Q18"/>
  <c r="U18" s="1"/>
  <c r="I7" i="160"/>
  <c r="H7"/>
  <c r="G7"/>
  <c r="F7"/>
  <c r="E7"/>
  <c r="B7" s="1"/>
  <c r="F9"/>
  <c r="I9"/>
  <c r="F10"/>
  <c r="I10"/>
  <c r="F11"/>
  <c r="G11"/>
  <c r="H11"/>
  <c r="I11"/>
  <c r="F12"/>
  <c r="G12"/>
  <c r="H12"/>
  <c r="I12"/>
  <c r="F13"/>
  <c r="G13"/>
  <c r="H13"/>
  <c r="I13"/>
  <c r="F14"/>
  <c r="I14"/>
  <c r="F15"/>
  <c r="I15"/>
  <c r="F16"/>
  <c r="I16"/>
  <c r="F17"/>
  <c r="G17"/>
  <c r="H17"/>
  <c r="I17"/>
  <c r="F18"/>
  <c r="G18"/>
  <c r="H18"/>
  <c r="I18"/>
  <c r="E10"/>
  <c r="E11"/>
  <c r="B11" s="1"/>
  <c r="E12"/>
  <c r="E13"/>
  <c r="B13" s="1"/>
  <c r="E14"/>
  <c r="E15"/>
  <c r="E16"/>
  <c r="E17"/>
  <c r="E18"/>
  <c r="E9"/>
  <c r="B70"/>
  <c r="B69"/>
  <c r="B68"/>
  <c r="B67"/>
  <c r="B66"/>
  <c r="B65"/>
  <c r="B64"/>
  <c r="B63"/>
  <c r="B62"/>
  <c r="B61"/>
  <c r="I60"/>
  <c r="I58" s="1"/>
  <c r="H60"/>
  <c r="H58" s="1"/>
  <c r="G60"/>
  <c r="G58" s="1"/>
  <c r="F60"/>
  <c r="F58" s="1"/>
  <c r="E60"/>
  <c r="E58" s="1"/>
  <c r="B59"/>
  <c r="B57"/>
  <c r="B56"/>
  <c r="B55"/>
  <c r="B54"/>
  <c r="B53"/>
  <c r="B52"/>
  <c r="B51"/>
  <c r="B50"/>
  <c r="B49"/>
  <c r="B48"/>
  <c r="I47"/>
  <c r="H47"/>
  <c r="H45" s="1"/>
  <c r="G47"/>
  <c r="G45" s="1"/>
  <c r="F47"/>
  <c r="F45" s="1"/>
  <c r="E47"/>
  <c r="E45" s="1"/>
  <c r="B46"/>
  <c r="I45"/>
  <c r="B44"/>
  <c r="B43"/>
  <c r="B42"/>
  <c r="B41"/>
  <c r="B40"/>
  <c r="B39"/>
  <c r="B38"/>
  <c r="B37"/>
  <c r="B36"/>
  <c r="B35"/>
  <c r="I34"/>
  <c r="H34"/>
  <c r="G34"/>
  <c r="F34"/>
  <c r="B34" s="1"/>
  <c r="E34"/>
  <c r="B33"/>
  <c r="I32"/>
  <c r="H32"/>
  <c r="G32"/>
  <c r="F32"/>
  <c r="E32"/>
  <c r="B31"/>
  <c r="B30"/>
  <c r="B26"/>
  <c r="B25"/>
  <c r="B24"/>
  <c r="I21"/>
  <c r="F21"/>
  <c r="F19" s="1"/>
  <c r="E21"/>
  <c r="B20"/>
  <c r="I19"/>
  <c r="E19"/>
  <c r="F8"/>
  <c r="F6" s="1"/>
  <c r="E8"/>
  <c r="E6" s="1"/>
  <c r="Q16" i="159"/>
  <c r="U16" s="1"/>
  <c r="Q15"/>
  <c r="U15" s="1"/>
  <c r="Q14"/>
  <c r="U14" s="1"/>
  <c r="Q13"/>
  <c r="U13" s="1"/>
  <c r="Q12"/>
  <c r="U12" s="1"/>
  <c r="Q11"/>
  <c r="U11" s="1"/>
  <c r="Q10"/>
  <c r="U10" s="1"/>
  <c r="Q9"/>
  <c r="U9" s="1"/>
  <c r="Q8"/>
  <c r="U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8"/>
  <c r="D19"/>
  <c r="H243" i="155"/>
  <c r="H235"/>
  <c r="H225"/>
  <c r="H217"/>
  <c r="H212"/>
  <c r="H209" s="1"/>
  <c r="H203"/>
  <c r="H201" s="1"/>
  <c r="H198"/>
  <c r="H196" s="1"/>
  <c r="H168"/>
  <c r="H167" s="1"/>
  <c r="H163"/>
  <c r="H160"/>
  <c r="H157"/>
  <c r="H154"/>
  <c r="H151"/>
  <c r="H137"/>
  <c r="H136" s="1"/>
  <c r="H135" s="1"/>
  <c r="H115"/>
  <c r="H114" s="1"/>
  <c r="H112"/>
  <c r="H109"/>
  <c r="H106"/>
  <c r="H103"/>
  <c r="H99"/>
  <c r="H96"/>
  <c r="H93"/>
  <c r="H92" s="1"/>
  <c r="H84"/>
  <c r="H83" s="1"/>
  <c r="H70"/>
  <c r="H62"/>
  <c r="H48"/>
  <c r="H38"/>
  <c r="H25"/>
  <c r="H21" s="1"/>
  <c r="H16" s="1"/>
  <c r="H18"/>
  <c r="H7"/>
  <c r="H6" s="1"/>
  <c r="H5"/>
  <c r="D243"/>
  <c r="D235"/>
  <c r="D234" s="1"/>
  <c r="D225"/>
  <c r="D217"/>
  <c r="D216" s="1"/>
  <c r="D212"/>
  <c r="D209"/>
  <c r="D203"/>
  <c r="D201"/>
  <c r="D198"/>
  <c r="D196"/>
  <c r="D168"/>
  <c r="D167"/>
  <c r="D163"/>
  <c r="D160"/>
  <c r="D157"/>
  <c r="D154"/>
  <c r="D151"/>
  <c r="D150"/>
  <c r="D149" s="1"/>
  <c r="D137"/>
  <c r="D115"/>
  <c r="D114" s="1"/>
  <c r="D112" s="1"/>
  <c r="D109"/>
  <c r="D106"/>
  <c r="D103"/>
  <c r="D102" s="1"/>
  <c r="D99"/>
  <c r="D96"/>
  <c r="D93"/>
  <c r="D84"/>
  <c r="D83" s="1"/>
  <c r="D70"/>
  <c r="D62"/>
  <c r="D48"/>
  <c r="D38"/>
  <c r="D25"/>
  <c r="D18"/>
  <c r="D7"/>
  <c r="D6" s="1"/>
  <c r="D5"/>
  <c r="E243"/>
  <c r="E235"/>
  <c r="E234" s="1"/>
  <c r="E225"/>
  <c r="E217"/>
  <c r="E216" s="1"/>
  <c r="E212"/>
  <c r="E209" s="1"/>
  <c r="E203"/>
  <c r="E201" s="1"/>
  <c r="E198"/>
  <c r="E196" s="1"/>
  <c r="E168"/>
  <c r="E167" s="1"/>
  <c r="E163"/>
  <c r="E160"/>
  <c r="E157"/>
  <c r="E154"/>
  <c r="E151"/>
  <c r="E150" s="1"/>
  <c r="E149" s="1"/>
  <c r="E137"/>
  <c r="E115"/>
  <c r="E114"/>
  <c r="E112" s="1"/>
  <c r="E109"/>
  <c r="E106"/>
  <c r="E103"/>
  <c r="E99"/>
  <c r="E96"/>
  <c r="E93"/>
  <c r="E92" s="1"/>
  <c r="E84"/>
  <c r="E83" s="1"/>
  <c r="E70"/>
  <c r="E62"/>
  <c r="E48"/>
  <c r="E38"/>
  <c r="E25"/>
  <c r="E21" s="1"/>
  <c r="E18"/>
  <c r="E7"/>
  <c r="E6" s="1"/>
  <c r="E5" s="1"/>
  <c r="F243"/>
  <c r="F235"/>
  <c r="F234" s="1"/>
  <c r="F225"/>
  <c r="F217"/>
  <c r="F216" s="1"/>
  <c r="F212"/>
  <c r="F209" s="1"/>
  <c r="F203"/>
  <c r="F201" s="1"/>
  <c r="F198"/>
  <c r="F196" s="1"/>
  <c r="F168"/>
  <c r="F167" s="1"/>
  <c r="F163"/>
  <c r="F160"/>
  <c r="F157"/>
  <c r="F154"/>
  <c r="F151"/>
  <c r="F137"/>
  <c r="F115"/>
  <c r="F114"/>
  <c r="F112" s="1"/>
  <c r="F109"/>
  <c r="F106"/>
  <c r="F103"/>
  <c r="F99"/>
  <c r="F96"/>
  <c r="F93"/>
  <c r="F92" s="1"/>
  <c r="F84"/>
  <c r="F83" s="1"/>
  <c r="F70"/>
  <c r="F62"/>
  <c r="F48"/>
  <c r="F38"/>
  <c r="F25"/>
  <c r="F21" s="1"/>
  <c r="F16" s="1"/>
  <c r="F18"/>
  <c r="F7"/>
  <c r="F6" s="1"/>
  <c r="F5" s="1"/>
  <c r="I243"/>
  <c r="I235"/>
  <c r="I234" s="1"/>
  <c r="I225"/>
  <c r="I217"/>
  <c r="I212"/>
  <c r="I209" s="1"/>
  <c r="I203"/>
  <c r="I201" s="1"/>
  <c r="I198"/>
  <c r="I196" s="1"/>
  <c r="I168"/>
  <c r="I167" s="1"/>
  <c r="I163"/>
  <c r="I160"/>
  <c r="I157"/>
  <c r="I154"/>
  <c r="I151"/>
  <c r="I150" s="1"/>
  <c r="I149" s="1"/>
  <c r="I137"/>
  <c r="I115"/>
  <c r="I114" s="1"/>
  <c r="I112" s="1"/>
  <c r="I109"/>
  <c r="I106"/>
  <c r="I103"/>
  <c r="I102" s="1"/>
  <c r="I99"/>
  <c r="I96"/>
  <c r="I93"/>
  <c r="I84"/>
  <c r="I83" s="1"/>
  <c r="I70"/>
  <c r="I62"/>
  <c r="I48"/>
  <c r="I38"/>
  <c r="I25"/>
  <c r="I18"/>
  <c r="I7"/>
  <c r="I6"/>
  <c r="I5" s="1"/>
  <c r="B8"/>
  <c r="B9"/>
  <c r="B10"/>
  <c r="B11"/>
  <c r="B12"/>
  <c r="B13"/>
  <c r="B14"/>
  <c r="B15"/>
  <c r="B17"/>
  <c r="B19"/>
  <c r="B20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9"/>
  <c r="B50"/>
  <c r="B51"/>
  <c r="B52"/>
  <c r="B53"/>
  <c r="B54"/>
  <c r="B55"/>
  <c r="B56"/>
  <c r="B57"/>
  <c r="B58"/>
  <c r="B59"/>
  <c r="B60"/>
  <c r="B61"/>
  <c r="B63"/>
  <c r="B64"/>
  <c r="B65"/>
  <c r="B66"/>
  <c r="B67"/>
  <c r="B68"/>
  <c r="B69"/>
  <c r="B71"/>
  <c r="B72"/>
  <c r="B73"/>
  <c r="B74"/>
  <c r="B75"/>
  <c r="B76"/>
  <c r="B77"/>
  <c r="B78"/>
  <c r="B79"/>
  <c r="B80"/>
  <c r="B81"/>
  <c r="B82"/>
  <c r="B85"/>
  <c r="B86"/>
  <c r="B87"/>
  <c r="B88"/>
  <c r="B89"/>
  <c r="B90"/>
  <c r="B91"/>
  <c r="B94"/>
  <c r="B95"/>
  <c r="B97"/>
  <c r="B98"/>
  <c r="B100"/>
  <c r="B101"/>
  <c r="B104"/>
  <c r="B105"/>
  <c r="B107"/>
  <c r="B108"/>
  <c r="B110"/>
  <c r="B111"/>
  <c r="B113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8"/>
  <c r="B139"/>
  <c r="B140"/>
  <c r="B141"/>
  <c r="B142"/>
  <c r="B143"/>
  <c r="B144"/>
  <c r="B145"/>
  <c r="B146"/>
  <c r="B147"/>
  <c r="B148"/>
  <c r="B152"/>
  <c r="B153"/>
  <c r="B155"/>
  <c r="B156"/>
  <c r="B158"/>
  <c r="B159"/>
  <c r="B161"/>
  <c r="B162"/>
  <c r="B164"/>
  <c r="B165"/>
  <c r="B166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7"/>
  <c r="B199"/>
  <c r="B200"/>
  <c r="B202"/>
  <c r="B204"/>
  <c r="B205"/>
  <c r="B206"/>
  <c r="B207"/>
  <c r="B208"/>
  <c r="B210"/>
  <c r="B211"/>
  <c r="B213"/>
  <c r="B214"/>
  <c r="B215"/>
  <c r="B218"/>
  <c r="B219"/>
  <c r="B220"/>
  <c r="B221"/>
  <c r="B222"/>
  <c r="B223"/>
  <c r="B224"/>
  <c r="B226"/>
  <c r="B227"/>
  <c r="B228"/>
  <c r="B229"/>
  <c r="B230"/>
  <c r="B231"/>
  <c r="B232"/>
  <c r="B233"/>
  <c r="B236"/>
  <c r="B237"/>
  <c r="B238"/>
  <c r="B239"/>
  <c r="B240"/>
  <c r="B241"/>
  <c r="B242"/>
  <c r="B244"/>
  <c r="B245"/>
  <c r="B246"/>
  <c r="B247"/>
  <c r="B248"/>
  <c r="B249"/>
  <c r="B250"/>
  <c r="G243"/>
  <c r="B243" s="1"/>
  <c r="G235"/>
  <c r="B235" s="1"/>
  <c r="G225"/>
  <c r="B225"/>
  <c r="G217"/>
  <c r="G216"/>
  <c r="B216" s="1"/>
  <c r="G212"/>
  <c r="G209" s="1"/>
  <c r="B209" s="1"/>
  <c r="G203"/>
  <c r="G201" s="1"/>
  <c r="B201" s="1"/>
  <c r="G198"/>
  <c r="G196" s="1"/>
  <c r="G168"/>
  <c r="G163"/>
  <c r="B163" s="1"/>
  <c r="G160"/>
  <c r="B160" s="1"/>
  <c r="G157"/>
  <c r="B157" s="1"/>
  <c r="G154"/>
  <c r="B154" s="1"/>
  <c r="G151"/>
  <c r="B151" s="1"/>
  <c r="G137"/>
  <c r="B137" s="1"/>
  <c r="G115"/>
  <c r="G114" s="1"/>
  <c r="G109"/>
  <c r="B109" s="1"/>
  <c r="G106"/>
  <c r="B106" s="1"/>
  <c r="G103"/>
  <c r="B103" s="1"/>
  <c r="G99"/>
  <c r="B99" s="1"/>
  <c r="G96"/>
  <c r="B96" s="1"/>
  <c r="G93"/>
  <c r="B93" s="1"/>
  <c r="G84"/>
  <c r="G83" s="1"/>
  <c r="B83" s="1"/>
  <c r="G70"/>
  <c r="B70" s="1"/>
  <c r="G62"/>
  <c r="B62" s="1"/>
  <c r="G48"/>
  <c r="B48" s="1"/>
  <c r="G38"/>
  <c r="B38" s="1"/>
  <c r="G25"/>
  <c r="G21" s="1"/>
  <c r="G18"/>
  <c r="B18"/>
  <c r="G7"/>
  <c r="G6"/>
  <c r="B6" s="1"/>
  <c r="B84"/>
  <c r="G167"/>
  <c r="B167" s="1"/>
  <c r="B168"/>
  <c r="B18" i="160"/>
  <c r="B17"/>
  <c r="E10" i="164"/>
  <c r="E120"/>
  <c r="E118" s="1"/>
  <c r="E189"/>
  <c r="E204"/>
  <c r="H30"/>
  <c r="G5" i="155"/>
  <c r="B232" i="164"/>
  <c r="H231"/>
  <c r="H222" s="1"/>
  <c r="B203" i="155"/>
  <c r="B217"/>
  <c r="B7"/>
  <c r="B115"/>
  <c r="N21" i="164"/>
  <c r="B75"/>
  <c r="H99"/>
  <c r="H105"/>
  <c r="B109"/>
  <c r="G108"/>
  <c r="M108"/>
  <c r="B119"/>
  <c r="H143"/>
  <c r="B143" s="1"/>
  <c r="B223"/>
  <c r="B5" i="155"/>
  <c r="B17" i="164" l="1"/>
  <c r="O17"/>
  <c r="B18"/>
  <c r="O18"/>
  <c r="B19"/>
  <c r="O19"/>
  <c r="B20"/>
  <c r="O20"/>
  <c r="B22"/>
  <c r="O22"/>
  <c r="B24"/>
  <c r="O24"/>
  <c r="B25"/>
  <c r="O25"/>
  <c r="B27"/>
  <c r="O27"/>
  <c r="B28"/>
  <c r="O28"/>
  <c r="B29"/>
  <c r="O29"/>
  <c r="B43"/>
  <c r="O43"/>
  <c r="B44"/>
  <c r="O44"/>
  <c r="B45"/>
  <c r="O45"/>
  <c r="B46"/>
  <c r="O46"/>
  <c r="B47"/>
  <c r="O47"/>
  <c r="B48"/>
  <c r="O48"/>
  <c r="B49"/>
  <c r="O49"/>
  <c r="B50"/>
  <c r="O50"/>
  <c r="B51"/>
  <c r="O51"/>
  <c r="B53"/>
  <c r="O53"/>
  <c r="B54"/>
  <c r="O54"/>
  <c r="B55"/>
  <c r="O55"/>
  <c r="B56"/>
  <c r="O56"/>
  <c r="B57"/>
  <c r="O57"/>
  <c r="B58"/>
  <c r="O58"/>
  <c r="B59"/>
  <c r="O59"/>
  <c r="B60"/>
  <c r="O60"/>
  <c r="B61"/>
  <c r="O61"/>
  <c r="B62"/>
  <c r="O62"/>
  <c r="B63"/>
  <c r="O63"/>
  <c r="B64"/>
  <c r="O64"/>
  <c r="B65"/>
  <c r="O65"/>
  <c r="B76"/>
  <c r="O76"/>
  <c r="B77"/>
  <c r="O77"/>
  <c r="B78"/>
  <c r="O78"/>
  <c r="B79"/>
  <c r="O79"/>
  <c r="B80"/>
  <c r="O80"/>
  <c r="B81"/>
  <c r="O81"/>
  <c r="B82"/>
  <c r="O82"/>
  <c r="B83"/>
  <c r="O83"/>
  <c r="B84"/>
  <c r="O84"/>
  <c r="B85"/>
  <c r="O85"/>
  <c r="B88"/>
  <c r="O88"/>
  <c r="B101"/>
  <c r="O101"/>
  <c r="B103"/>
  <c r="O103"/>
  <c r="B104"/>
  <c r="O104"/>
  <c r="B113"/>
  <c r="O113"/>
  <c r="B114"/>
  <c r="O114"/>
  <c r="B122"/>
  <c r="O122"/>
  <c r="B123"/>
  <c r="O123"/>
  <c r="B124"/>
  <c r="O124"/>
  <c r="B125"/>
  <c r="O125"/>
  <c r="B126"/>
  <c r="O126"/>
  <c r="B127"/>
  <c r="O127"/>
  <c r="B128"/>
  <c r="O128"/>
  <c r="B129"/>
  <c r="O129"/>
  <c r="B130"/>
  <c r="O130"/>
  <c r="B131"/>
  <c r="O131"/>
  <c r="B132"/>
  <c r="O132"/>
  <c r="B133"/>
  <c r="O133"/>
  <c r="B134"/>
  <c r="O134"/>
  <c r="B135"/>
  <c r="O135"/>
  <c r="B136"/>
  <c r="O136"/>
  <c r="B137"/>
  <c r="O137"/>
  <c r="B138"/>
  <c r="O138"/>
  <c r="B139"/>
  <c r="O139"/>
  <c r="B140"/>
  <c r="O140"/>
  <c r="B144"/>
  <c r="O144"/>
  <c r="B145"/>
  <c r="O145"/>
  <c r="B146"/>
  <c r="O146"/>
  <c r="B147"/>
  <c r="O147"/>
  <c r="B148"/>
  <c r="O148"/>
  <c r="B149"/>
  <c r="O149"/>
  <c r="B150"/>
  <c r="O150"/>
  <c r="B151"/>
  <c r="O151"/>
  <c r="B152"/>
  <c r="O152"/>
  <c r="B153"/>
  <c r="O153"/>
  <c r="B154"/>
  <c r="O154"/>
  <c r="B164"/>
  <c r="O164"/>
  <c r="B165"/>
  <c r="O165"/>
  <c r="B166"/>
  <c r="O166"/>
  <c r="B167"/>
  <c r="O167"/>
  <c r="B168"/>
  <c r="O168"/>
  <c r="B169"/>
  <c r="O169"/>
  <c r="B170"/>
  <c r="O170"/>
  <c r="B171"/>
  <c r="O171"/>
  <c r="B172"/>
  <c r="O172"/>
  <c r="B173"/>
  <c r="O173"/>
  <c r="B174"/>
  <c r="O174"/>
  <c r="B175"/>
  <c r="O175"/>
  <c r="B176"/>
  <c r="O176"/>
  <c r="B177"/>
  <c r="O177"/>
  <c r="B178"/>
  <c r="O178"/>
  <c r="B179"/>
  <c r="O179"/>
  <c r="B180"/>
  <c r="O180"/>
  <c r="B181"/>
  <c r="O181"/>
  <c r="B182"/>
  <c r="O182"/>
  <c r="B183"/>
  <c r="O183"/>
  <c r="I189"/>
  <c r="K189" s="1"/>
  <c r="K191"/>
  <c r="B192"/>
  <c r="O192"/>
  <c r="B193"/>
  <c r="O193"/>
  <c r="B194"/>
  <c r="O194"/>
  <c r="B195"/>
  <c r="O195"/>
  <c r="B196"/>
  <c r="O196"/>
  <c r="I204"/>
  <c r="K205"/>
  <c r="B206"/>
  <c r="O206"/>
  <c r="B207"/>
  <c r="O207"/>
  <c r="B208"/>
  <c r="O208"/>
  <c r="B209"/>
  <c r="O209"/>
  <c r="B210"/>
  <c r="O210"/>
  <c r="B211"/>
  <c r="O211"/>
  <c r="B212"/>
  <c r="O212"/>
  <c r="B233"/>
  <c r="O233"/>
  <c r="B234"/>
  <c r="O234"/>
  <c r="B235"/>
  <c r="O235"/>
  <c r="B236"/>
  <c r="O236"/>
  <c r="B237"/>
  <c r="O237"/>
  <c r="B238"/>
  <c r="O238"/>
  <c r="L30"/>
  <c r="O74"/>
  <c r="O102"/>
  <c r="O112"/>
  <c r="O143"/>
  <c r="O231"/>
  <c r="B13"/>
  <c r="O13"/>
  <c r="B14"/>
  <c r="O14"/>
  <c r="I26"/>
  <c r="K30"/>
  <c r="O30" s="1"/>
  <c r="B31"/>
  <c r="O31"/>
  <c r="B32"/>
  <c r="O32"/>
  <c r="B33"/>
  <c r="O33"/>
  <c r="B34"/>
  <c r="O34"/>
  <c r="B35"/>
  <c r="O35"/>
  <c r="B36"/>
  <c r="O36"/>
  <c r="B37"/>
  <c r="O37"/>
  <c r="B38"/>
  <c r="O38"/>
  <c r="B39"/>
  <c r="O39"/>
  <c r="B40"/>
  <c r="O40"/>
  <c r="B41"/>
  <c r="O41"/>
  <c r="B67"/>
  <c r="O67"/>
  <c r="B68"/>
  <c r="O68"/>
  <c r="B69"/>
  <c r="O69"/>
  <c r="B70"/>
  <c r="O70"/>
  <c r="B71"/>
  <c r="O71"/>
  <c r="B72"/>
  <c r="O72"/>
  <c r="B73"/>
  <c r="O73"/>
  <c r="I89"/>
  <c r="K89" s="1"/>
  <c r="K90"/>
  <c r="B91"/>
  <c r="O91"/>
  <c r="B106"/>
  <c r="O106"/>
  <c r="B107"/>
  <c r="O107"/>
  <c r="B110"/>
  <c r="O110"/>
  <c r="B111"/>
  <c r="O111"/>
  <c r="B116"/>
  <c r="O116"/>
  <c r="B117"/>
  <c r="O117"/>
  <c r="I120"/>
  <c r="K121"/>
  <c r="O121" s="1"/>
  <c r="B157"/>
  <c r="O157"/>
  <c r="B158"/>
  <c r="O158"/>
  <c r="B159"/>
  <c r="O159"/>
  <c r="B160"/>
  <c r="O160"/>
  <c r="B161"/>
  <c r="O161"/>
  <c r="B162"/>
  <c r="O162"/>
  <c r="I184"/>
  <c r="K184" s="1"/>
  <c r="K186"/>
  <c r="B187"/>
  <c r="O187"/>
  <c r="B188"/>
  <c r="O188"/>
  <c r="B190"/>
  <c r="O190"/>
  <c r="B198"/>
  <c r="O198"/>
  <c r="B199"/>
  <c r="O199"/>
  <c r="I197"/>
  <c r="K197" s="1"/>
  <c r="K200"/>
  <c r="O200" s="1"/>
  <c r="B201"/>
  <c r="O201"/>
  <c r="B202"/>
  <c r="O202"/>
  <c r="B203"/>
  <c r="O203"/>
  <c r="B214"/>
  <c r="O214"/>
  <c r="B215"/>
  <c r="O215"/>
  <c r="B216"/>
  <c r="O216"/>
  <c r="B217"/>
  <c r="O217"/>
  <c r="B218"/>
  <c r="O218"/>
  <c r="B219"/>
  <c r="O219"/>
  <c r="B220"/>
  <c r="O220"/>
  <c r="B221"/>
  <c r="O221"/>
  <c r="B224"/>
  <c r="O224"/>
  <c r="B225"/>
  <c r="O225"/>
  <c r="B226"/>
  <c r="O226"/>
  <c r="B227"/>
  <c r="O227"/>
  <c r="B228"/>
  <c r="O228"/>
  <c r="B229"/>
  <c r="O229"/>
  <c r="B230"/>
  <c r="O230"/>
  <c r="B8"/>
  <c r="O8"/>
  <c r="L42"/>
  <c r="H52"/>
  <c r="B52" s="1"/>
  <c r="B92"/>
  <c r="L90"/>
  <c r="L89" s="1"/>
  <c r="B94"/>
  <c r="B96"/>
  <c r="O99"/>
  <c r="B100"/>
  <c r="O105"/>
  <c r="L112"/>
  <c r="L143"/>
  <c r="O156"/>
  <c r="O223"/>
  <c r="L105"/>
  <c r="L109"/>
  <c r="L115"/>
  <c r="H156"/>
  <c r="B156" s="1"/>
  <c r="H191"/>
  <c r="B191" s="1"/>
  <c r="H74"/>
  <c r="B74" s="1"/>
  <c r="B105"/>
  <c r="F142"/>
  <c r="E155"/>
  <c r="E142" s="1"/>
  <c r="L186"/>
  <c r="L223"/>
  <c r="H141" i="167"/>
  <c r="B142"/>
  <c r="H66" i="164"/>
  <c r="B66" s="1"/>
  <c r="H42"/>
  <c r="B42" s="1"/>
  <c r="G26"/>
  <c r="J26"/>
  <c r="J21" s="1"/>
  <c r="M26"/>
  <c r="M21" s="1"/>
  <c r="P26"/>
  <c r="P21" s="1"/>
  <c r="P9" s="1"/>
  <c r="L66"/>
  <c r="L74"/>
  <c r="G98"/>
  <c r="J98"/>
  <c r="L102"/>
  <c r="N98"/>
  <c r="N9" s="1"/>
  <c r="E108"/>
  <c r="J142"/>
  <c r="J141" s="1"/>
  <c r="L163"/>
  <c r="H186"/>
  <c r="H184" s="1"/>
  <c r="B184" s="1"/>
  <c r="L197"/>
  <c r="L205"/>
  <c r="L204" s="1"/>
  <c r="I222"/>
  <c r="M222"/>
  <c r="H98"/>
  <c r="L184"/>
  <c r="B32" i="160"/>
  <c r="B114" i="155"/>
  <c r="G112"/>
  <c r="B112" s="1"/>
  <c r="L98" i="164"/>
  <c r="B231"/>
  <c r="G150" i="155"/>
  <c r="G102"/>
  <c r="B102" s="1"/>
  <c r="G234"/>
  <c r="B234" s="1"/>
  <c r="B25"/>
  <c r="B198"/>
  <c r="G92"/>
  <c r="B92" s="1"/>
  <c r="I21"/>
  <c r="I16" s="1"/>
  <c r="I92"/>
  <c r="I216"/>
  <c r="F102"/>
  <c r="F150"/>
  <c r="F149" s="1"/>
  <c r="E102"/>
  <c r="D21"/>
  <c r="D16" s="1"/>
  <c r="D92"/>
  <c r="H150"/>
  <c r="H149" s="1"/>
  <c r="H216"/>
  <c r="H234"/>
  <c r="B58" i="160"/>
  <c r="L12" i="164"/>
  <c r="L11" s="1"/>
  <c r="L10" s="1"/>
  <c r="L23"/>
  <c r="L26"/>
  <c r="L21" s="1"/>
  <c r="Q26"/>
  <c r="Q21" s="1"/>
  <c r="Q9" s="1"/>
  <c r="H90"/>
  <c r="I98"/>
  <c r="I108"/>
  <c r="K108" s="1"/>
  <c r="H121"/>
  <c r="N142"/>
  <c r="N141" s="1"/>
  <c r="P142"/>
  <c r="P141" s="1"/>
  <c r="Q142"/>
  <c r="Q141" s="1"/>
  <c r="L156"/>
  <c r="L155" s="1"/>
  <c r="I155"/>
  <c r="K155" s="1"/>
  <c r="L191"/>
  <c r="H213"/>
  <c r="B213" s="1"/>
  <c r="M204"/>
  <c r="L231"/>
  <c r="H19" i="159"/>
  <c r="L8"/>
  <c r="I15" i="164"/>
  <c r="H15" s="1"/>
  <c r="I4" i="155"/>
  <c r="F4"/>
  <c r="M142" i="164"/>
  <c r="M141" s="1"/>
  <c r="L189"/>
  <c r="G222"/>
  <c r="B21" i="166"/>
  <c r="H6"/>
  <c r="H4" s="1"/>
  <c r="B142"/>
  <c r="E141"/>
  <c r="B141" s="1"/>
  <c r="B10"/>
  <c r="E9"/>
  <c r="G155" i="164"/>
  <c r="G142" s="1"/>
  <c r="G141" s="1"/>
  <c r="G21"/>
  <c r="G9" s="1"/>
  <c r="B47" i="160"/>
  <c r="H16" i="164"/>
  <c r="O16" s="1"/>
  <c r="I142"/>
  <c r="M12"/>
  <c r="M11" s="1"/>
  <c r="M10" s="1"/>
  <c r="H115"/>
  <c r="B115" s="1"/>
  <c r="I21"/>
  <c r="K21" s="1"/>
  <c r="H26"/>
  <c r="B30"/>
  <c r="H23"/>
  <c r="O23" s="1"/>
  <c r="F26"/>
  <c r="F21" s="1"/>
  <c r="F9" s="1"/>
  <c r="Q19" i="159"/>
  <c r="U19"/>
  <c r="L19"/>
  <c r="E26" i="164"/>
  <c r="B45" i="160"/>
  <c r="I136" i="155"/>
  <c r="I135" s="1"/>
  <c r="I3" s="1"/>
  <c r="B21"/>
  <c r="G16"/>
  <c r="B196"/>
  <c r="G136"/>
  <c r="B99" i="164"/>
  <c r="B212" i="155"/>
  <c r="F136"/>
  <c r="F135" s="1"/>
  <c r="F3" s="1"/>
  <c r="E16"/>
  <c r="E4" s="1"/>
  <c r="E136"/>
  <c r="E135" s="1"/>
  <c r="D136"/>
  <c r="D135" s="1"/>
  <c r="H102"/>
  <c r="H4" s="1"/>
  <c r="H3" s="1"/>
  <c r="B60" i="160"/>
  <c r="D4" i="155"/>
  <c r="D3" s="1"/>
  <c r="B12" i="160"/>
  <c r="I8"/>
  <c r="I6" s="1"/>
  <c r="H112" i="164"/>
  <c r="B112" s="1"/>
  <c r="H163"/>
  <c r="B163" s="1"/>
  <c r="B185"/>
  <c r="F197"/>
  <c r="H200"/>
  <c r="H197" s="1"/>
  <c r="H205"/>
  <c r="H204" s="1"/>
  <c r="B204" s="1"/>
  <c r="I141" l="1"/>
  <c r="K141" s="1"/>
  <c r="K142"/>
  <c r="O186"/>
  <c r="O163"/>
  <c r="O42"/>
  <c r="K204"/>
  <c r="O204" s="1"/>
  <c r="B15"/>
  <c r="O15"/>
  <c r="B98"/>
  <c r="K98"/>
  <c r="O98" s="1"/>
  <c r="B222"/>
  <c r="K222"/>
  <c r="O222" s="1"/>
  <c r="I118"/>
  <c r="K118" s="1"/>
  <c r="K120"/>
  <c r="O115"/>
  <c r="O90"/>
  <c r="B186"/>
  <c r="L222"/>
  <c r="H189"/>
  <c r="B189" s="1"/>
  <c r="L142"/>
  <c r="L108"/>
  <c r="L9" s="1"/>
  <c r="O66"/>
  <c r="O197"/>
  <c r="O184"/>
  <c r="K26"/>
  <c r="O26" s="1"/>
  <c r="O213"/>
  <c r="O52"/>
  <c r="O205"/>
  <c r="O191"/>
  <c r="J9"/>
  <c r="J6" s="1"/>
  <c r="H21"/>
  <c r="H23" i="160" s="1"/>
  <c r="H10" s="1"/>
  <c r="B141" i="167"/>
  <c r="H6"/>
  <c r="M9" i="164"/>
  <c r="M6" s="1"/>
  <c r="N6"/>
  <c r="L141"/>
  <c r="P6"/>
  <c r="Q6"/>
  <c r="G23" i="160"/>
  <c r="E3" i="155"/>
  <c r="I12" i="164"/>
  <c r="B121"/>
  <c r="H120"/>
  <c r="H89"/>
  <c r="B89" s="1"/>
  <c r="B90"/>
  <c r="G149" i="155"/>
  <c r="B149" s="1"/>
  <c r="B150"/>
  <c r="B9" i="166"/>
  <c r="E6"/>
  <c r="B6" s="1"/>
  <c r="G6" i="164"/>
  <c r="B16"/>
  <c r="H12"/>
  <c r="B23"/>
  <c r="B26"/>
  <c r="E21"/>
  <c r="B197"/>
  <c r="H155"/>
  <c r="O155" s="1"/>
  <c r="H108"/>
  <c r="H27" i="160" s="1"/>
  <c r="B205" i="164"/>
  <c r="E141"/>
  <c r="G135" i="155"/>
  <c r="B135" s="1"/>
  <c r="B136"/>
  <c r="G4"/>
  <c r="B16"/>
  <c r="B200" i="164"/>
  <c r="F141"/>
  <c r="F6" s="1"/>
  <c r="I11" l="1"/>
  <c r="K12"/>
  <c r="O12" s="1"/>
  <c r="O89"/>
  <c r="O21"/>
  <c r="O108"/>
  <c r="L6"/>
  <c r="O120"/>
  <c r="O189"/>
  <c r="H4" i="167"/>
  <c r="B6"/>
  <c r="H118" i="164"/>
  <c r="O118" s="1"/>
  <c r="B120"/>
  <c r="G27" i="160"/>
  <c r="H14"/>
  <c r="G10"/>
  <c r="B10" s="1"/>
  <c r="B23"/>
  <c r="H11" i="164"/>
  <c r="B12"/>
  <c r="B21"/>
  <c r="E9"/>
  <c r="E6" s="1"/>
  <c r="G3" i="155"/>
  <c r="B3" s="1"/>
  <c r="B4"/>
  <c r="B108" i="164"/>
  <c r="B155"/>
  <c r="H142"/>
  <c r="O142" s="1"/>
  <c r="I10" l="1"/>
  <c r="K11"/>
  <c r="O11" s="1"/>
  <c r="H28" i="160"/>
  <c r="B118" i="164"/>
  <c r="G14" i="160"/>
  <c r="B14" s="1"/>
  <c r="B27"/>
  <c r="B11" i="164"/>
  <c r="H10"/>
  <c r="H141"/>
  <c r="O141" s="1"/>
  <c r="B142"/>
  <c r="H22" i="160" l="1"/>
  <c r="K10" i="164"/>
  <c r="O10" s="1"/>
  <c r="I9"/>
  <c r="B141"/>
  <c r="H29" i="160"/>
  <c r="G28"/>
  <c r="H15"/>
  <c r="H21"/>
  <c r="H19" s="1"/>
  <c r="B10" i="164"/>
  <c r="H9"/>
  <c r="I6" l="1"/>
  <c r="K6" s="1"/>
  <c r="K9"/>
  <c r="O9" s="1"/>
  <c r="G22" i="160"/>
  <c r="H9"/>
  <c r="H8"/>
  <c r="B28"/>
  <c r="G15"/>
  <c r="G21"/>
  <c r="G29"/>
  <c r="H16"/>
  <c r="H6" s="1"/>
  <c r="B9" i="164"/>
  <c r="H6"/>
  <c r="G9" i="160" l="1"/>
  <c r="B9" s="1"/>
  <c r="B22"/>
  <c r="O6" i="164"/>
  <c r="G19" i="160"/>
  <c r="B19" s="1"/>
  <c r="B21"/>
  <c r="G16"/>
  <c r="B16" s="1"/>
  <c r="B29"/>
  <c r="B15"/>
  <c r="G8"/>
  <c r="H4" i="164"/>
  <c r="B6"/>
  <c r="G6" i="160" l="1"/>
  <c r="B6" s="1"/>
  <c r="B8"/>
</calcChain>
</file>

<file path=xl/sharedStrings.xml><?xml version="1.0" encoding="utf-8"?>
<sst xmlns="http://schemas.openxmlformats.org/spreadsheetml/2006/main" count="1312" uniqueCount="372">
  <si>
    <t>დასახელება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</si>
  <si>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</si>
  <si>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</si>
  <si>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</si>
  <si>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</si>
  <si>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</si>
  <si>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</si>
  <si>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</si>
  <si>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</si>
  <si>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</si>
  <si>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</si>
  <si>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</si>
  <si>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</si>
  <si>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საქონელი და მომსახურება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</si>
  <si>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</si>
  <si>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</si>
  <si>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</si>
  <si>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</si>
  <si>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საკანცელარიო საქონლის შეძენა</t>
  </si>
  <si>
    <t>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</si>
  <si>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</si>
  <si>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</si>
  <si>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</si>
  <si>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</si>
  <si>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</si>
  <si>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</si>
  <si>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</si>
  <si>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</si>
  <si>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</si>
  <si>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 აპარატი</t>
  </si>
  <si>
    <t>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</si>
  <si>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</si>
  <si>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</si>
  <si>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</si>
  <si>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</si>
  <si>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</si>
  <si>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</si>
  <si>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ოფისისათვის სანიტარული საგნებისა და საჭირო მასალების შეძენა</t>
  </si>
  <si>
    <t>რეცხვისა და ქიმწმენდის ხარჯი</t>
  </si>
  <si>
    <t>შენობა-ნაგებობების მიმდინარე რემონტის ხარჯი</t>
  </si>
  <si>
    <t>საოფისე მოწყობილობების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</si>
  <si>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</si>
  <si>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</si>
  <si>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</si>
  <si>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</si>
  <si>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</si>
  <si>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</si>
  <si>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</si>
  <si>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</si>
  <si>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</si>
  <si>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</si>
  <si>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გაყვანილობებისა და დანადგარების შენახვისა და მათი მიმდინარე შეკეთების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</si>
  <si>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</si>
  <si>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</si>
  <si>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</si>
  <si>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</si>
  <si>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</si>
  <si>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</si>
  <si>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</si>
  <si>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</si>
  <si>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სათადარიგო ნაწილების შეძენა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</si>
  <si>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</si>
  <si>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</si>
  <si>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</si>
  <si>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</si>
  <si>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</si>
  <si>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</si>
  <si>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</si>
  <si>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</si>
  <si>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</si>
  <si>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</si>
  <si>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</si>
  <si>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</si>
  <si>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</si>
  <si>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</si>
  <si>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</si>
  <si>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</si>
  <si>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</si>
  <si>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</si>
  <si>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</si>
  <si>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</si>
  <si>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</si>
  <si>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</si>
  <si>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</si>
  <si>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</si>
  <si>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</si>
  <si>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</si>
  <si>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</si>
  <si>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</si>
  <si>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</si>
  <si>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</si>
  <si>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</si>
  <si>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</si>
  <si>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</si>
  <si>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</si>
  <si>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</si>
  <si>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</si>
  <si>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</si>
  <si>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</si>
  <si>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</si>
  <si>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</si>
  <si>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</si>
  <si>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</si>
  <si>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</si>
  <si>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</si>
  <si>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</si>
  <si>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</si>
  <si>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</si>
  <si>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</si>
  <si>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</si>
  <si>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</si>
  <si>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</si>
  <si>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</si>
  <si>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</si>
  <si>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</si>
  <si>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</si>
  <si>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</si>
  <si>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 და საბაჟო მოსაკრებლისა)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</si>
  <si>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</si>
  <si>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</si>
  <si>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</si>
  <si>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</si>
  <si>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</si>
  <si>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</si>
  <si>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</si>
  <si>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</si>
  <si>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</si>
  <si>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</si>
  <si>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</si>
  <si>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</si>
  <si>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</si>
  <si>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</si>
  <si>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 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</si>
  <si>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</si>
  <si>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</si>
  <si>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</si>
  <si>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</si>
  <si>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</si>
  <si>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</si>
  <si>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</si>
  <si>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</si>
  <si>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</si>
  <si>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</si>
  <si>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</si>
  <si>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</si>
  <si>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</si>
  <si>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</si>
  <si>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</si>
  <si>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</si>
  <si>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</si>
  <si>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</si>
  <si>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</si>
  <si>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</si>
  <si>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</si>
  <si>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</si>
  <si>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</si>
  <si>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</si>
  <si>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</si>
  <si>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</si>
  <si>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</si>
  <si>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</si>
  <si>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</si>
  <si>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</si>
  <si>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</si>
  <si>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m</t>
  </si>
  <si>
    <t>ოფისის ხარჯები</t>
  </si>
  <si>
    <t>სხვა საოფისე ინვენტარის შეძენასა და დამონტაჟებასთან დაკავშირებული ხარჯი</t>
  </si>
  <si>
    <t>არაფინანსური აქტივების ზრდა</t>
  </si>
  <si>
    <t>სატვირთო ავტომობილის შეძენა</t>
  </si>
  <si>
    <t>სატვირთო ავტომობილის კაპიტალური რემონტი</t>
  </si>
  <si>
    <t>მაღალი გამავლობის მსუბუქი ავტომობილის შეძენა</t>
  </si>
  <si>
    <t>მაღალი გამავლობის მსუბუქი ავტომობილის კაპიტალური რემონტი</t>
  </si>
  <si>
    <t>მსუბუქი ავტომობილის შეძენა</t>
  </si>
  <si>
    <t>მსუბუქი ავტომობილის კაპიტალური რემონტი</t>
  </si>
  <si>
    <t>ტრაქტორების, კომბაინების და სხვა სასოფლო-სამეურნეო ტექნიკის შეძენა</t>
  </si>
  <si>
    <t>ტრაქტორების, კომბაინების და სხვა სასოფლო-სამეურნეო ტექნიკის კაპიტალური რემონტი</t>
  </si>
  <si>
    <t>ბულდოზერების და სხვა დანარჩენი სპეციალური ტექნიკის შეძენა</t>
  </si>
  <si>
    <t>ბულდოზერების და სხვა მძიმე ტექნიკის კაპიტალური რემონტი</t>
  </si>
  <si>
    <t>სხვა მანქანა-დანადგარები და ინვენტარის შეძენა</t>
  </si>
  <si>
    <t>ტელევიზორის შეძენა</t>
  </si>
  <si>
    <t>მაცივრის შეძენა</t>
  </si>
  <si>
    <t>კომპიუტერის შეძენა</t>
  </si>
  <si>
    <t>მობილური ტელეფონის შეძენა</t>
  </si>
  <si>
    <t>პრინტერის შეძენა</t>
  </si>
  <si>
    <t>სკანერის შეძენა</t>
  </si>
  <si>
    <t>ასლგადამღების შეძენა</t>
  </si>
  <si>
    <t>უწყვეტი კვების წყაროს შეძენა</t>
  </si>
  <si>
    <t>ხმის ჩამწერი აპარატურის შეძენა</t>
  </si>
  <si>
    <t>ფოტოაპარატის შეძენა</t>
  </si>
  <si>
    <t>ვიდეო-აუდიო აპარატურის შეძენა</t>
  </si>
  <si>
    <t>ტელეფონის აპარატის შეძენა</t>
  </si>
  <si>
    <t>ფაქსის აპარატის შეძენა</t>
  </si>
  <si>
    <t>მუსიკალური ინსტრუმენტის შეძენა</t>
  </si>
  <si>
    <t>სამედიცინო ხელსაწყოს შეძენა</t>
  </si>
  <si>
    <t>ოპტიკური ხელსაწყოს შეძენა</t>
  </si>
  <si>
    <t>ავეჯის შეძენა</t>
  </si>
  <si>
    <t>რბილი ავეჯის შეძენა</t>
  </si>
  <si>
    <t>მაჯის და სხვა ტიპის საათის შეძენა</t>
  </si>
  <si>
    <t>სპორტული საქონელის შეძენა</t>
  </si>
  <si>
    <t>ნახატის შეძენა</t>
  </si>
  <si>
    <t>ქანდაკების შეძენა</t>
  </si>
  <si>
    <t>კოსტიუმების შეძენა</t>
  </si>
  <si>
    <t>ძვირადღირებული კოლექციების შეძენა</t>
  </si>
  <si>
    <t>ხელოვნების სხვა ნიმუშების და ანტიკვარიატების შეძენა</t>
  </si>
  <si>
    <t>სხვა მანქანა-დანადგარები და ინვენტარის შეძენა რომელიც არ არის კლასიფიცირებული</t>
  </si>
  <si>
    <t>სხვა მანქანა-დანადგარები და ინვენტარის კაპიტალური რემონტი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</si>
  <si>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</si>
  <si>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</si>
  <si>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</si>
  <si>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</si>
  <si>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</si>
  <si>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</si>
  <si>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</si>
  <si>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</si>
  <si>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</si>
  <si>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</si>
  <si>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</si>
  <si>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</si>
  <si>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</si>
  <si>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</si>
  <si>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</si>
  <si>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ვალდებულებების კლება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</si>
  <si>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</si>
  <si>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</si>
  <si>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</si>
  <si>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</si>
  <si>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</si>
  <si>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</si>
  <si>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</si>
  <si>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სულ ჯამი</t>
  </si>
  <si>
    <t>მ.შ. საბიუჯეტო სახსრები</t>
  </si>
  <si>
    <t>მ.შ. დონორების დაფინანსება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</si>
  <si>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</si>
  <si>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</si>
  <si>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სსიპ-ის/პროგრამის/ქვეპროგრამის დასახელება</t>
  </si>
  <si>
    <t>პროგრამული კოდი</t>
  </si>
  <si>
    <t>ლარი</t>
  </si>
  <si>
    <t>დაგეგმილი ღონისძიებების მოკლე აღწერა</t>
  </si>
  <si>
    <t>სსიპ-ის აპარატი</t>
  </si>
  <si>
    <t>1. -------------------------------</t>
  </si>
  <si>
    <t>2. ------------------------------</t>
  </si>
  <si>
    <t>4. ------------------------------</t>
  </si>
  <si>
    <t>3. ------------------------------</t>
  </si>
  <si>
    <t>პროგრამა/ქვეპროგრამა</t>
  </si>
  <si>
    <t>დონორების დაფინანსება</t>
  </si>
  <si>
    <t>სულ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</si>
  <si>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</si>
  <si>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</si>
  <si>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, წოდებრივი სარგო და კომპენსაცია</t>
  </si>
  <si>
    <t>სულ შრომის ანაზღაურება</t>
  </si>
  <si>
    <t>ერთ ერთეულზე, თვეში</t>
  </si>
  <si>
    <t>თვეში</t>
  </si>
  <si>
    <t>წლიური ფონდი</t>
  </si>
  <si>
    <t>N</t>
  </si>
  <si>
    <t>ინფორმაცია მოსამსახურეთა რიცხოვნობისა და შრომის ანაზღაურების შესახებ</t>
  </si>
  <si>
    <t xml:space="preserve"> დასახელება</t>
  </si>
  <si>
    <t xml:space="preserve"> მომუშავეთა რიცხოვნობა</t>
  </si>
  <si>
    <t>შენიშვნა:</t>
  </si>
  <si>
    <t>დანართი N1</t>
  </si>
  <si>
    <t>დანართი N2</t>
  </si>
  <si>
    <t>დანართი N3</t>
  </si>
  <si>
    <t>დანართი N4</t>
  </si>
  <si>
    <t>საფინანსო/ეკონომიკური სამსახურის უფროსი:</t>
  </si>
  <si>
    <t>ინფორმაცია წარმოდგენილი უნდა იქნეს სსიპ-ის აპარატის/ადმინისტრაციის, სსიპ-ის მიერ განსახორციელებელი პროგრამის/ქვეპროგრამის მიხედვით.</t>
  </si>
  <si>
    <t>ქვეპროგრამა</t>
  </si>
  <si>
    <t xml:space="preserve">4. პროგრამა </t>
  </si>
  <si>
    <t>დანართი N5ა</t>
  </si>
  <si>
    <t>ფუნქციონალური კოდი</t>
  </si>
  <si>
    <t>პროგრამის განმახორციელებელი</t>
  </si>
  <si>
    <t>პროგნოზი (ათასი ლარი)</t>
  </si>
  <si>
    <t>დამატებით ინფორმაცია პროგრამების მიხედვით</t>
  </si>
  <si>
    <t>ინფორმაცია არაფინანსური აქტივების ზრდის მუხლით დაგეგმილი ღონისძიებების შესახებ</t>
  </si>
  <si>
    <t>პროგრამის განმახორციელებლის საიდენტიფიკაციო კოდი*</t>
  </si>
  <si>
    <t>* ივსება პროგრამის განმახორციელებლის მიერ.</t>
  </si>
  <si>
    <t xml:space="preserve">გადახრა 
სულ </t>
  </si>
  <si>
    <t>გადახრა
მ.შ. საბიუჯეტო სახსრები</t>
  </si>
  <si>
    <t>გადახრა
მ.შ. დონორების დაფინანსება</t>
  </si>
  <si>
    <t>პროექტის კოდი</t>
  </si>
  <si>
    <t xml:space="preserve">დასახელება
</t>
  </si>
  <si>
    <t>2017 წლის პროგნოზი</t>
  </si>
  <si>
    <t>პროექტის მთლიანი თანხა</t>
  </si>
  <si>
    <t>დანართი N6ა</t>
  </si>
  <si>
    <t>/ათასი ლარი/</t>
  </si>
  <si>
    <t>კაპიტალური პროექტების დაფინანსება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</si>
  <si>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</si>
  <si>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</si>
  <si>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</si>
  <si>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ტელეფონის, ფაქსის აპარატი</t>
  </si>
  <si>
    <t>მცირეფასიანი საოფისე ტექნიკის შეძენა და დამონტაჟების/დემონტაჟის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</si>
  <si>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</si>
  <si>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</si>
  <si>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</si>
  <si>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</si>
  <si>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</si>
  <si>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</si>
  <si>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ექსპლოატაციისა,  მოვლა-შენახვისა და სათადარიგო ნაწილების შეძენის ხარჯი</t>
  </si>
  <si>
    <t>საკონსულტაციო, სანოტარო, თარჯიმნის და თარგმნის მომსახურების ხარჯი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</si>
  <si>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</si>
  <si>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</si>
  <si>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შენობა-ნაგებობების დაზღვევის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</si>
  <si>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</si>
  <si>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ელექტროგადამცემი ხაზები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</si>
  <si>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</si>
  <si>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</si>
  <si>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</si>
  <si>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</si>
  <si>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</si>
  <si>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</si>
  <si>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</si>
  <si>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</si>
  <si>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</si>
  <si>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</si>
  <si>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</si>
  <si>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</si>
  <si>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</si>
  <si>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</si>
  <si>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2018 წლის პროგნოზი</t>
  </si>
  <si>
    <t>ინფორმაცია სხვა ხარჯების მუხლით დაგეგმილი ღონისძიებების შესახებ</t>
  </si>
  <si>
    <t>2016-2019 წლების საბიუჯეტო განაცხადი ეკონომიკური კლასიფიკაციის მუხლების მიხედვით</t>
  </si>
  <si>
    <t>2014 წლის საკასო ხარჯი</t>
  </si>
  <si>
    <t>2015 წლის დამტკიცებული გეგმა</t>
  </si>
  <si>
    <t>2016 წლის პროექტი 
სულ</t>
  </si>
  <si>
    <t>2016-2019 წლების საბიუჯეტო განაცხადი ეკონომიკური კლასიფიკაციის მუხლების მიხედვით (ჩაშლილი)</t>
  </si>
  <si>
    <t xml:space="preserve">2015 წლის დამტკიცებული გეგმა 
</t>
  </si>
  <si>
    <t xml:space="preserve">2015 წლის დაზუსტებული გეგმა*
</t>
  </si>
  <si>
    <r>
      <t xml:space="preserve">2016 წლის პროექტი სულ </t>
    </r>
    <r>
      <rPr>
        <b/>
        <sz val="12"/>
        <color indexed="10"/>
        <rFont val="Arial"/>
        <family val="2"/>
        <charset val="204"/>
      </rPr>
      <t>(ზღვრული მოცულობის ფარგლებში)**</t>
    </r>
  </si>
  <si>
    <r>
      <t xml:space="preserve">2016 წლის პროექტი სულ </t>
    </r>
    <r>
      <rPr>
        <b/>
        <sz val="12"/>
        <color indexed="10"/>
        <rFont val="Arial"/>
        <family val="2"/>
        <charset val="204"/>
      </rPr>
      <t>(ზღვრული მოცულობის ზემოთ)</t>
    </r>
  </si>
  <si>
    <t>2015 წლის მოქმედი საშტატო განრიგი</t>
  </si>
  <si>
    <t>2016 წლის გეგმა (ზღვრული მოცულობის ფარგლებში)</t>
  </si>
  <si>
    <t>2016 წლის გეგმა (ზღვრული მოცულობის ზემოთ)</t>
  </si>
  <si>
    <t>2016 წლის პროგნოზი (ლარი)</t>
  </si>
  <si>
    <t>2016 წლის პროექტი (ათასი ლარი)</t>
  </si>
  <si>
    <t>2016-2019 წლების საშუალოვადიანი ბიუჯეტი</t>
  </si>
  <si>
    <t>2017 წელი</t>
  </si>
  <si>
    <t xml:space="preserve">2018 წელი </t>
  </si>
  <si>
    <t>2019 წელი</t>
  </si>
  <si>
    <t>ფაქტი 2014-ის ჩათვლით</t>
  </si>
  <si>
    <t>2015 წლის გეგმა</t>
  </si>
  <si>
    <t>2016 წლის პროექტი</t>
  </si>
  <si>
    <t>2019 წლის პროგნოზი</t>
  </si>
  <si>
    <t>2019 წლის შემდგომ დარჩენილი თანხა</t>
  </si>
  <si>
    <t>* 2015 წლის დაზუსტებული გეგმა წარმოდგენილი უნდა იქნეს 2015 წლის 30 ივლისის მდგომარეობით);</t>
  </si>
  <si>
    <t xml:space="preserve">** საორიენტაციო ზღვრულ მოცულობად უნდა ჩაითვალოს 2015 წლის ბიუჯეტის მოსალოდნელი საკასო ხარჯი. </t>
  </si>
  <si>
    <t xml:space="preserve">  </t>
  </si>
  <si>
    <t>სამკურნალო საშუალებების ხარისხის სახელმწიფო კონტროლი</t>
  </si>
  <si>
    <t>სამედიცინო-სოციალური ექსპერტიზა და კონტროლი</t>
  </si>
  <si>
    <t>სამედიცინო საქმიანობის რეგულირების პროგრამა</t>
  </si>
  <si>
    <t>სააგენტოს უფროსი</t>
  </si>
  <si>
    <t>უფროსის მოადგილე</t>
  </si>
  <si>
    <t>უფროსის მთავარი მრჩეველი</t>
  </si>
  <si>
    <t>უფროსის მრჩეველი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</si>
  <si>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</si>
  <si>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</si>
  <si>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</si>
  <si>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</si>
  <si>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</si>
  <si>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</si>
  <si>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1. სამედიცინო საქმიანობის რეგულირების პროგრამა - 35 01 02 01</t>
  </si>
  <si>
    <t>ამორტიზირებული ავტოპარკის განახლება 7 ავტომობილით</t>
  </si>
  <si>
    <t>2. სამედიცინო საქმიანობის რეგულირების პროგრამა - 35 01 02 01</t>
  </si>
  <si>
    <t>20 ახალი კომპიუტერის შეძენა, 30 ახალი პრინტერის შეძენა</t>
  </si>
  <si>
    <t>ავტომობილის დაზღვევის ხარჯი</t>
  </si>
  <si>
    <t>მედიკამენტების საკონტროლო შესყიდვა, წუნდებულის და ფალსიფიცირებულის გამოსავლენად</t>
  </si>
  <si>
    <t>1. სამკურნალო საშუალებების ხარისხის სახელმწიფო კონტროლი - 35 01 02 03</t>
  </si>
  <si>
    <t>სსიპ სამედიცინო საქმიანობის სახელმწიფო რეგულირების სააგენტო</t>
  </si>
  <si>
    <t>35 01 02</t>
  </si>
  <si>
    <t>35 01 02 01</t>
  </si>
  <si>
    <t>35 01 02 02</t>
  </si>
  <si>
    <t>35 01 02 03</t>
  </si>
  <si>
    <t>1. სამედიცინო საქმიანობის რეგულირების პროგრამა</t>
  </si>
  <si>
    <t>2. სამედიცინო-სოციალური ექსპერტიზა და კონტროლი</t>
  </si>
  <si>
    <t>3.სამკურნალო საშუალებების ხარისხის სახელმწიფო კონტროლი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</si>
</sst>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"/>
  </numFmts>
  <fonts count="88">
    <font>
      <sz val="10"/>
      <name val="Arial"/>
      <charset val="204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Sylfaen"/>
      <family val="1"/>
      <charset val="204"/>
    </font>
    <font>
      <b/>
      <sz val="12"/>
      <name val="Arial"/>
      <family val="2"/>
      <charset val="204"/>
    </font>
    <font>
      <b/>
      <sz val="12"/>
      <name val="Sylfaen"/>
      <family val="1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name val="Sylfaen"/>
      <family val="1"/>
      <charset val="204"/>
    </font>
    <font>
      <b/>
      <sz val="9"/>
      <name val="Sylfaen"/>
      <family val="1"/>
      <charset val="204"/>
    </font>
    <font>
      <sz val="12"/>
      <name val="Sylfaen"/>
      <family val="1"/>
      <charset val="204"/>
    </font>
    <font>
      <b/>
      <sz val="12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color rgb="FF2C2C90"/>
      <name val="Sylfaen"/>
      <family val="1"/>
      <charset val="204"/>
    </font>
    <font>
      <i/>
      <sz val="10"/>
      <color rgb="FF86008A"/>
      <name val="Sylfaen"/>
      <family val="1"/>
      <charset val="204"/>
    </font>
    <font>
      <i/>
      <sz val="10"/>
      <color rgb="FF8A3A0C"/>
      <name val="Sylfaen"/>
      <family val="1"/>
      <charset val="204"/>
    </font>
    <font>
      <i/>
      <sz val="10"/>
      <color rgb="FF428306"/>
      <name val="Sylfaen"/>
      <family val="1"/>
      <charset val="204"/>
    </font>
    <font>
      <i/>
      <sz val="10"/>
      <color rgb="FF000000"/>
      <name val="Sylfaen"/>
      <family val="1"/>
      <charset val="204"/>
    </font>
    <font>
      <i/>
      <sz val="10"/>
      <color rgb="FF867E0C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sz val="10"/>
      <color theme="3" tint="-0.249977111117893"/>
      <name val="Arial"/>
      <family val="2"/>
      <charset val="204"/>
    </font>
    <font>
      <sz val="9"/>
      <color theme="3" tint="-0.249977111117893"/>
      <name val="Sylfaen"/>
      <family val="1"/>
      <charset val="204"/>
    </font>
    <font>
      <b/>
      <sz val="9"/>
      <color theme="3" tint="-0.249977111117893"/>
      <name val="Sylfaen"/>
      <family val="1"/>
      <charset val="204"/>
    </font>
    <font>
      <b/>
      <sz val="10"/>
      <color theme="3" tint="-0.249977111117893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2"/>
      <color theme="9" tint="-0.249977111117893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i/>
      <sz val="12"/>
      <color rgb="FF86008A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i/>
      <sz val="12"/>
      <color theme="3" tint="-0.249977111117893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i/>
      <sz val="12"/>
      <color rgb="FF428306"/>
      <name val="Sylfaen"/>
      <family val="1"/>
      <charset val="204"/>
    </font>
    <font>
      <i/>
      <sz val="12"/>
      <color rgb="FF000000"/>
      <name val="Sylfaen"/>
      <family val="1"/>
      <charset val="204"/>
    </font>
    <font>
      <i/>
      <sz val="12"/>
      <color rgb="FF867E0C"/>
      <name val="Sylfaen"/>
      <family val="1"/>
      <charset val="204"/>
    </font>
    <font>
      <b/>
      <sz val="12"/>
      <color theme="4" tint="-0.249977111117893"/>
      <name val="Arial"/>
      <family val="2"/>
      <charset val="204"/>
    </font>
    <font>
      <sz val="12"/>
      <color theme="4" tint="-0.249977111117893"/>
      <name val="Arial"/>
      <family val="2"/>
      <charset val="204"/>
    </font>
    <font>
      <b/>
      <u/>
      <sz val="12"/>
      <color theme="3" tint="-0.249977111117893"/>
      <name val="Arial"/>
      <family val="2"/>
      <charset val="204"/>
    </font>
    <font>
      <u/>
      <sz val="12"/>
      <color theme="3" tint="-0.249977111117893"/>
      <name val="Arial"/>
      <family val="2"/>
      <charset val="204"/>
    </font>
    <font>
      <b/>
      <sz val="16"/>
      <color theme="3" tint="-0.249977111117893"/>
      <name val="Arial"/>
      <family val="2"/>
      <charset val="204"/>
    </font>
    <font>
      <i/>
      <sz val="12"/>
      <color theme="3" tint="-0.249977111117893"/>
      <name val="Calibri"/>
      <family val="2"/>
      <charset val="204"/>
      <scheme val="minor"/>
    </font>
    <font>
      <i/>
      <sz val="10"/>
      <color theme="3" tint="-0.249977111117893"/>
      <name val="Sylfaen"/>
      <family val="1"/>
      <charset val="204"/>
    </font>
    <font>
      <b/>
      <i/>
      <sz val="10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12"/>
      <color theme="3" tint="-0.249977111117893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2"/>
      <color theme="3" tint="-0.249977111117893"/>
      <name val="Arial"/>
      <family val="2"/>
      <charset val="204"/>
    </font>
    <font>
      <b/>
      <sz val="12"/>
      <color theme="5" tint="-0.249977111117893"/>
      <name val="Arial"/>
      <family val="2"/>
      <charset val="204"/>
    </font>
    <font>
      <sz val="10"/>
      <color theme="8" tint="-0.499984740745262"/>
      <name val="Arial"/>
      <family val="2"/>
      <charset val="204"/>
    </font>
    <font>
      <b/>
      <sz val="11.5"/>
      <color theme="8" tint="-0.499984740745262"/>
      <name val="Sylfaen"/>
      <family val="1"/>
      <charset val="204"/>
    </font>
    <font>
      <b/>
      <sz val="11"/>
      <color theme="4" tint="-0.249977111117893"/>
      <name val="Arial"/>
      <family val="2"/>
      <charset val="204"/>
    </font>
    <font>
      <i/>
      <sz val="11"/>
      <color theme="5" tint="-0.249977111117893"/>
      <name val="Sylfaen"/>
      <family val="1"/>
      <charset val="204"/>
    </font>
    <font>
      <i/>
      <sz val="11"/>
      <color rgb="FF2C2C90"/>
      <name val="Sylfaen"/>
      <family val="1"/>
      <charset val="204"/>
    </font>
    <font>
      <i/>
      <sz val="11"/>
      <color rgb="FF86008A"/>
      <name val="Sylfaen"/>
      <family val="1"/>
      <charset val="204"/>
    </font>
    <font>
      <i/>
      <sz val="11"/>
      <color rgb="FF8A3A0C"/>
      <name val="Sylfaen"/>
      <family val="1"/>
      <charset val="204"/>
    </font>
    <font>
      <i/>
      <sz val="11"/>
      <color rgb="FF428306"/>
      <name val="Sylfaen"/>
      <family val="1"/>
      <charset val="204"/>
    </font>
    <font>
      <i/>
      <sz val="11"/>
      <color rgb="FF000000"/>
      <name val="Sylfaen"/>
      <family val="1"/>
      <charset val="204"/>
    </font>
    <font>
      <i/>
      <sz val="11"/>
      <color theme="9" tint="-0.249977111117893"/>
      <name val="Sylfaen"/>
      <family val="1"/>
      <charset val="204"/>
    </font>
    <font>
      <i/>
      <sz val="11"/>
      <color rgb="FF867E0C"/>
      <name val="Sylfaen"/>
      <family val="1"/>
      <charset val="204"/>
    </font>
    <font>
      <b/>
      <i/>
      <sz val="11"/>
      <color rgb="FF86008A"/>
      <name val="Sylfaen"/>
      <family val="1"/>
      <charset val="204"/>
    </font>
    <font>
      <b/>
      <i/>
      <sz val="11"/>
      <color rgb="FF2C2C90"/>
      <name val="Sylfaen"/>
      <family val="1"/>
      <charset val="204"/>
    </font>
    <font>
      <b/>
      <i/>
      <sz val="11"/>
      <color rgb="FF8A3A0C"/>
      <name val="Sylfaen"/>
      <family val="1"/>
      <charset val="204"/>
    </font>
    <font>
      <b/>
      <i/>
      <sz val="11"/>
      <color rgb="FF000000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sz val="12"/>
      <color theme="9" tint="-0.249977111117893"/>
      <name val="Arial"/>
      <family val="2"/>
      <charset val="204"/>
    </font>
    <font>
      <sz val="11"/>
      <color theme="9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b/>
      <u/>
      <sz val="12"/>
      <color theme="4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4"/>
      <color theme="3" tint="-0.249977111117893"/>
      <name val="Arial"/>
      <family val="2"/>
      <charset val="204"/>
    </font>
    <font>
      <b/>
      <u/>
      <sz val="11"/>
      <color theme="3" tint="-0.249977111117893"/>
      <name val="Arial"/>
      <family val="2"/>
      <charset val="204"/>
    </font>
    <font>
      <b/>
      <sz val="11"/>
      <color theme="3" tint="-0.249977111117893"/>
      <name val="Arial"/>
      <family val="2"/>
      <charset val="204"/>
    </font>
    <font>
      <b/>
      <u/>
      <sz val="14"/>
      <color theme="8" tint="-0.499984740745262"/>
      <name val="Arial"/>
      <family val="2"/>
      <charset val="204"/>
    </font>
    <font>
      <b/>
      <sz val="11"/>
      <color theme="8" tint="-0.499984740745262"/>
      <name val="Arial"/>
      <family val="2"/>
      <charset val="204"/>
    </font>
    <font>
      <sz val="10"/>
      <name val="Arial"/>
      <charset val="204"/>
    </font>
    <font>
      <b/>
      <i/>
      <sz val="11"/>
      <color rgb="FFFF0000"/>
      <name val="Sylfaen"/>
      <family val="1"/>
      <charset val="204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8" tint="-0.25098422193060094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3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3" tint="-0.499984740745262"/>
      </top>
      <bottom style="thin">
        <color theme="0" tint="-0.499984740745262"/>
      </bottom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164" fontId="86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 indent="4"/>
    </xf>
    <xf numFmtId="0" fontId="19" fillId="0" borderId="2" xfId="0" applyFont="1" applyFill="1" applyBorder="1" applyAlignment="1">
      <alignment horizontal="left" vertical="center" wrapText="1" indent="6"/>
    </xf>
    <xf numFmtId="0" fontId="20" fillId="0" borderId="2" xfId="0" applyFont="1" applyFill="1" applyBorder="1" applyAlignment="1">
      <alignment horizontal="left" vertical="center" wrapText="1" indent="7"/>
    </xf>
    <xf numFmtId="0" fontId="22" fillId="0" borderId="2" xfId="0" applyFont="1" applyFill="1" applyBorder="1" applyAlignment="1">
      <alignment horizontal="left" vertical="center" wrapText="1" indent="10"/>
    </xf>
    <xf numFmtId="0" fontId="20" fillId="0" borderId="3" xfId="0" applyFont="1" applyFill="1" applyBorder="1" applyAlignment="1">
      <alignment horizontal="left" vertical="center" wrapText="1" indent="7"/>
    </xf>
    <xf numFmtId="0" fontId="19" fillId="0" borderId="2" xfId="0" applyFont="1" applyFill="1" applyBorder="1" applyAlignment="1">
      <alignment horizontal="left" vertical="center" wrapText="1" indent="5"/>
    </xf>
    <xf numFmtId="0" fontId="20" fillId="0" borderId="2" xfId="0" applyFont="1" applyFill="1" applyBorder="1" applyAlignment="1">
      <alignment horizontal="left" vertical="center" wrapText="1" indent="8"/>
    </xf>
    <xf numFmtId="0" fontId="21" fillId="0" borderId="2" xfId="0" applyFont="1" applyFill="1" applyBorder="1" applyAlignment="1">
      <alignment horizontal="left" vertical="center" wrapText="1" indent="8"/>
    </xf>
    <xf numFmtId="0" fontId="21" fillId="0" borderId="2" xfId="0" applyFont="1" applyFill="1" applyBorder="1" applyAlignment="1">
      <alignment horizontal="left" vertical="center" wrapText="1" indent="9"/>
    </xf>
    <xf numFmtId="0" fontId="23" fillId="0" borderId="2" xfId="0" applyFont="1" applyFill="1" applyBorder="1" applyAlignment="1">
      <alignment horizontal="left" vertical="center" wrapText="1" indent="11"/>
    </xf>
    <xf numFmtId="0" fontId="23" fillId="0" borderId="2" xfId="0" applyFont="1" applyFill="1" applyBorder="1" applyAlignment="1">
      <alignment horizontal="left" vertical="center" wrapText="1" indent="12"/>
    </xf>
    <xf numFmtId="0" fontId="22" fillId="0" borderId="2" xfId="0" applyFont="1" applyFill="1" applyBorder="1" applyAlignment="1">
      <alignment horizontal="left" vertical="center" wrapText="1" indent="9"/>
    </xf>
    <xf numFmtId="0" fontId="4" fillId="2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 indent="4"/>
    </xf>
    <xf numFmtId="0" fontId="26" fillId="0" borderId="2" xfId="0" applyFont="1" applyFill="1" applyBorder="1" applyAlignment="1">
      <alignment horizontal="left" vertical="center" wrapText="1" indent="6"/>
    </xf>
    <xf numFmtId="0" fontId="27" fillId="0" borderId="2" xfId="0" applyFont="1" applyFill="1" applyBorder="1" applyAlignment="1">
      <alignment horizontal="left" vertical="center" wrapText="1" indent="7"/>
    </xf>
    <xf numFmtId="0" fontId="28" fillId="0" borderId="2" xfId="0" applyFont="1" applyFill="1" applyBorder="1" applyAlignment="1">
      <alignment horizontal="left" vertical="center" wrapText="1" indent="8"/>
    </xf>
    <xf numFmtId="0" fontId="29" fillId="0" borderId="2" xfId="0" applyFont="1" applyFill="1" applyBorder="1" applyAlignment="1">
      <alignment horizontal="left" vertical="center" wrapText="1" indent="10"/>
    </xf>
    <xf numFmtId="0" fontId="27" fillId="0" borderId="2" xfId="0" applyFont="1" applyFill="1" applyBorder="1" applyAlignment="1">
      <alignment horizontal="left" vertical="center" wrapText="1" indent="8"/>
    </xf>
    <xf numFmtId="0" fontId="28" fillId="0" borderId="2" xfId="0" applyFont="1" applyFill="1" applyBorder="1" applyAlignment="1">
      <alignment horizontal="left" vertical="center" wrapText="1" indent="9"/>
    </xf>
    <xf numFmtId="0" fontId="26" fillId="0" borderId="2" xfId="0" applyFont="1" applyFill="1" applyBorder="1" applyAlignment="1">
      <alignment horizontal="left" vertical="center" wrapText="1" indent="5"/>
    </xf>
    <xf numFmtId="0" fontId="30" fillId="0" borderId="2" xfId="0" applyFont="1" applyFill="1" applyBorder="1" applyAlignment="1">
      <alignment horizontal="left" vertical="center" wrapText="1" indent="11"/>
    </xf>
    <xf numFmtId="0" fontId="29" fillId="0" borderId="2" xfId="0" applyFont="1" applyFill="1" applyBorder="1" applyAlignment="1">
      <alignment horizontal="left" vertical="center" wrapText="1" indent="9"/>
    </xf>
    <xf numFmtId="0" fontId="31" fillId="0" borderId="0" xfId="0" applyFont="1" applyAlignment="1">
      <alignment vertical="center" wrapText="1"/>
    </xf>
    <xf numFmtId="0" fontId="32" fillId="0" borderId="9" xfId="0" applyFont="1" applyBorder="1" applyAlignment="1" applyProtection="1">
      <alignment horizontal="center" vertical="center" wrapText="1" readingOrder="1"/>
      <protection locked="0"/>
    </xf>
    <xf numFmtId="0" fontId="33" fillId="0" borderId="9" xfId="0" applyFont="1" applyBorder="1" applyAlignment="1" applyProtection="1">
      <alignment horizontal="center" vertical="center" textRotation="180" wrapText="1" readingOrder="1"/>
      <protection locked="0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3" fontId="31" fillId="0" borderId="11" xfId="0" applyNumberFormat="1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3" fontId="31" fillId="0" borderId="13" xfId="0" applyNumberFormat="1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65" fontId="37" fillId="0" borderId="2" xfId="0" applyNumberFormat="1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 indent="4"/>
    </xf>
    <xf numFmtId="0" fontId="39" fillId="0" borderId="2" xfId="0" applyFont="1" applyFill="1" applyBorder="1" applyAlignment="1">
      <alignment horizontal="left" vertical="center" wrapText="1" indent="6"/>
    </xf>
    <xf numFmtId="165" fontId="26" fillId="0" borderId="2" xfId="0" applyNumberFormat="1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6" fillId="0" borderId="2" xfId="0" applyFont="1" applyBorder="1" applyAlignment="1">
      <alignment horizontal="left" vertical="center" wrapText="1" indent="4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40" fillId="0" borderId="2" xfId="0" applyFont="1" applyFill="1" applyBorder="1" applyAlignment="1">
      <alignment horizontal="left" vertical="center" wrapText="1" indent="4"/>
    </xf>
    <xf numFmtId="0" fontId="41" fillId="0" borderId="2" xfId="0" applyFont="1" applyFill="1" applyBorder="1" applyAlignment="1">
      <alignment horizontal="left" vertical="center" wrapText="1" indent="4"/>
    </xf>
    <xf numFmtId="165" fontId="40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42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0" xfId="0" applyFont="1" applyBorder="1" applyAlignment="1">
      <alignment horizontal="center" vertical="top" wrapText="1"/>
    </xf>
    <xf numFmtId="0" fontId="43" fillId="0" borderId="2" xfId="0" applyFont="1" applyFill="1" applyBorder="1" applyAlignment="1">
      <alignment horizontal="left" vertical="center" wrapText="1" indent="7"/>
    </xf>
    <xf numFmtId="0" fontId="44" fillId="0" borderId="2" xfId="0" applyFont="1" applyFill="1" applyBorder="1" applyAlignment="1">
      <alignment horizontal="left" vertical="center" wrapText="1" indent="8"/>
    </xf>
    <xf numFmtId="0" fontId="45" fillId="0" borderId="2" xfId="0" applyFont="1" applyFill="1" applyBorder="1" applyAlignment="1">
      <alignment horizontal="left" vertical="center" wrapText="1" indent="10"/>
    </xf>
    <xf numFmtId="0" fontId="43" fillId="0" borderId="2" xfId="0" applyFont="1" applyFill="1" applyBorder="1" applyAlignment="1">
      <alignment horizontal="left" vertical="center" wrapText="1" indent="8"/>
    </xf>
    <xf numFmtId="0" fontId="44" fillId="0" borderId="2" xfId="0" applyFont="1" applyFill="1" applyBorder="1" applyAlignment="1">
      <alignment horizontal="left" vertical="center" wrapText="1" indent="9"/>
    </xf>
    <xf numFmtId="0" fontId="39" fillId="0" borderId="2" xfId="0" applyFont="1" applyFill="1" applyBorder="1" applyAlignment="1">
      <alignment horizontal="left" vertical="center" wrapText="1" indent="5"/>
    </xf>
    <xf numFmtId="0" fontId="46" fillId="0" borderId="2" xfId="0" applyFont="1" applyFill="1" applyBorder="1" applyAlignment="1">
      <alignment horizontal="left" vertical="center" wrapText="1" indent="11"/>
    </xf>
    <xf numFmtId="0" fontId="45" fillId="0" borderId="2" xfId="0" applyFont="1" applyFill="1" applyBorder="1" applyAlignment="1">
      <alignment horizontal="left" vertical="center" wrapText="1" indent="9"/>
    </xf>
    <xf numFmtId="0" fontId="14" fillId="5" borderId="0" xfId="0" applyFont="1" applyFill="1" applyBorder="1" applyAlignment="1">
      <alignment horizontal="center" vertical="top"/>
    </xf>
    <xf numFmtId="0" fontId="47" fillId="5" borderId="0" xfId="0" applyFont="1" applyFill="1" applyAlignment="1">
      <alignment vertical="center"/>
    </xf>
    <xf numFmtId="0" fontId="10" fillId="5" borderId="0" xfId="0" applyFont="1" applyFill="1"/>
    <xf numFmtId="0" fontId="48" fillId="5" borderId="0" xfId="0" applyFont="1" applyFill="1" applyAlignment="1">
      <alignment horizontal="center" vertical="center"/>
    </xf>
    <xf numFmtId="0" fontId="34" fillId="0" borderId="15" xfId="0" applyFont="1" applyBorder="1" applyAlignment="1">
      <alignment vertical="center" wrapText="1"/>
    </xf>
    <xf numFmtId="3" fontId="34" fillId="0" borderId="14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1" fillId="5" borderId="0" xfId="0" applyFont="1" applyFill="1" applyAlignment="1">
      <alignment vertical="center" wrapText="1"/>
    </xf>
    <xf numFmtId="0" fontId="40" fillId="0" borderId="3" xfId="0" applyFont="1" applyFill="1" applyBorder="1" applyAlignment="1">
      <alignment horizontal="left" vertical="center" wrapText="1" indent="4"/>
    </xf>
    <xf numFmtId="0" fontId="41" fillId="0" borderId="3" xfId="0" applyFont="1" applyFill="1" applyBorder="1" applyAlignment="1">
      <alignment horizontal="left" vertical="center" wrapText="1" indent="4"/>
    </xf>
    <xf numFmtId="165" fontId="42" fillId="0" borderId="3" xfId="0" applyNumberFormat="1" applyFont="1" applyBorder="1" applyAlignment="1">
      <alignment horizontal="center" vertical="center" wrapText="1"/>
    </xf>
    <xf numFmtId="0" fontId="49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left" vertical="center" wrapText="1"/>
    </xf>
    <xf numFmtId="0" fontId="2" fillId="5" borderId="0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center" vertical="top"/>
    </xf>
    <xf numFmtId="0" fontId="0" fillId="5" borderId="0" xfId="0" applyFill="1"/>
    <xf numFmtId="0" fontId="51" fillId="0" borderId="0" xfId="0" applyFont="1" applyAlignment="1">
      <alignment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left" vertical="center" wrapText="1" indent="4"/>
    </xf>
    <xf numFmtId="0" fontId="53" fillId="0" borderId="17" xfId="0" applyFont="1" applyFill="1" applyBorder="1" applyAlignment="1">
      <alignment horizontal="left" vertical="center" wrapText="1" indent="4"/>
    </xf>
    <xf numFmtId="165" fontId="53" fillId="0" borderId="17" xfId="0" applyNumberFormat="1" applyFont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left" vertical="center" wrapText="1" indent="4"/>
    </xf>
    <xf numFmtId="0" fontId="53" fillId="0" borderId="18" xfId="0" applyFont="1" applyFill="1" applyBorder="1" applyAlignment="1">
      <alignment horizontal="left" vertical="center" wrapText="1" indent="4"/>
    </xf>
    <xf numFmtId="165" fontId="53" fillId="0" borderId="18" xfId="0" applyNumberFormat="1" applyFont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left" vertical="center" wrapText="1" indent="3"/>
    </xf>
    <xf numFmtId="0" fontId="55" fillId="5" borderId="0" xfId="0" applyFont="1" applyFill="1" applyAlignment="1">
      <alignment vertical="center" wrapText="1"/>
    </xf>
    <xf numFmtId="0" fontId="49" fillId="5" borderId="0" xfId="0" applyFont="1" applyFill="1" applyAlignment="1">
      <alignment wrapText="1"/>
    </xf>
    <xf numFmtId="0" fontId="57" fillId="7" borderId="4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/>
    </xf>
    <xf numFmtId="2" fontId="59" fillId="4" borderId="1" xfId="0" applyNumberFormat="1" applyFont="1" applyFill="1" applyBorder="1" applyAlignment="1">
      <alignment horizontal="center" vertical="center" wrapText="1"/>
    </xf>
    <xf numFmtId="0" fontId="60" fillId="0" borderId="0" xfId="0" applyFont="1"/>
    <xf numFmtId="0" fontId="60" fillId="5" borderId="0" xfId="0" applyFont="1" applyFill="1"/>
    <xf numFmtId="0" fontId="61" fillId="0" borderId="1" xfId="0" applyFont="1" applyBorder="1" applyAlignment="1" applyProtection="1">
      <alignment horizontal="center" vertical="center" wrapText="1" readingOrder="1"/>
      <protection locked="0"/>
    </xf>
    <xf numFmtId="0" fontId="60" fillId="0" borderId="1" xfId="0" applyFont="1" applyBorder="1"/>
    <xf numFmtId="0" fontId="14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0" fontId="62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63" fillId="0" borderId="2" xfId="0" applyNumberFormat="1" applyFont="1" applyBorder="1" applyAlignment="1">
      <alignment horizontal="center" vertical="center" wrapText="1"/>
    </xf>
    <xf numFmtId="165" fontId="64" fillId="0" borderId="2" xfId="0" applyNumberFormat="1" applyFont="1" applyBorder="1" applyAlignment="1">
      <alignment horizontal="center" vertical="center" wrapText="1"/>
    </xf>
    <xf numFmtId="165" fontId="65" fillId="0" borderId="2" xfId="0" applyNumberFormat="1" applyFont="1" applyBorder="1" applyAlignment="1">
      <alignment horizontal="center" vertical="center" wrapText="1"/>
    </xf>
    <xf numFmtId="165" fontId="66" fillId="0" borderId="2" xfId="0" applyNumberFormat="1" applyFont="1" applyBorder="1" applyAlignment="1">
      <alignment horizontal="center" vertical="center" wrapText="1"/>
    </xf>
    <xf numFmtId="165" fontId="67" fillId="0" borderId="2" xfId="0" applyNumberFormat="1" applyFont="1" applyBorder="1" applyAlignment="1">
      <alignment horizontal="center" vertical="center" wrapText="1"/>
    </xf>
    <xf numFmtId="165" fontId="68" fillId="0" borderId="2" xfId="0" applyNumberFormat="1" applyFont="1" applyBorder="1" applyAlignment="1">
      <alignment horizontal="center" vertical="center" wrapText="1"/>
    </xf>
    <xf numFmtId="165" fontId="69" fillId="0" borderId="2" xfId="0" applyNumberFormat="1" applyFont="1" applyBorder="1" applyAlignment="1">
      <alignment horizontal="center" vertical="center" wrapText="1"/>
    </xf>
    <xf numFmtId="165" fontId="70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165" fontId="7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72" fillId="0" borderId="2" xfId="0" applyNumberFormat="1" applyFont="1" applyBorder="1" applyAlignment="1">
      <alignment horizontal="center" vertical="center" wrapText="1"/>
    </xf>
    <xf numFmtId="165" fontId="73" fillId="0" borderId="2" xfId="0" applyNumberFormat="1" applyFont="1" applyBorder="1" applyAlignment="1">
      <alignment horizontal="center" vertical="center" wrapText="1"/>
    </xf>
    <xf numFmtId="165" fontId="74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27" fillId="0" borderId="19" xfId="0" applyFont="1" applyFill="1" applyBorder="1" applyAlignment="1">
      <alignment horizontal="left" vertical="center" wrapText="1" indent="7"/>
    </xf>
    <xf numFmtId="0" fontId="43" fillId="0" borderId="19" xfId="0" applyFont="1" applyFill="1" applyBorder="1" applyAlignment="1">
      <alignment horizontal="left" vertical="center" wrapText="1" indent="7"/>
    </xf>
    <xf numFmtId="165" fontId="66" fillId="0" borderId="19" xfId="0" applyNumberFormat="1" applyFont="1" applyBorder="1" applyAlignment="1">
      <alignment horizontal="center" vertical="center" wrapText="1"/>
    </xf>
    <xf numFmtId="165" fontId="68" fillId="0" borderId="19" xfId="0" applyNumberFormat="1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top" wrapText="1"/>
    </xf>
    <xf numFmtId="0" fontId="76" fillId="0" borderId="0" xfId="0" applyFont="1" applyAlignment="1">
      <alignment horizontal="center" vertical="center"/>
    </xf>
    <xf numFmtId="0" fontId="76" fillId="0" borderId="0" xfId="0" applyFont="1"/>
    <xf numFmtId="3" fontId="69" fillId="0" borderId="2" xfId="0" applyNumberFormat="1" applyFont="1" applyBorder="1" applyAlignment="1">
      <alignment horizontal="center" vertical="center" wrapText="1"/>
    </xf>
    <xf numFmtId="3" fontId="77" fillId="0" borderId="2" xfId="0" applyNumberFormat="1" applyFont="1" applyBorder="1" applyAlignment="1">
      <alignment horizontal="center" vertical="center" wrapText="1"/>
    </xf>
    <xf numFmtId="0" fontId="78" fillId="7" borderId="1" xfId="0" applyFont="1" applyFill="1" applyBorder="1" applyAlignment="1">
      <alignment horizontal="center" vertical="center" wrapText="1"/>
    </xf>
    <xf numFmtId="3" fontId="34" fillId="0" borderId="11" xfId="0" applyNumberFormat="1" applyFont="1" applyBorder="1" applyAlignment="1">
      <alignment vertical="center" wrapText="1"/>
    </xf>
    <xf numFmtId="165" fontId="10" fillId="5" borderId="0" xfId="0" applyNumberFormat="1" applyFont="1" applyFill="1" applyAlignment="1">
      <alignment horizontal="center" vertical="center"/>
    </xf>
    <xf numFmtId="164" fontId="56" fillId="0" borderId="1" xfId="3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 wrapText="1"/>
    </xf>
    <xf numFmtId="165" fontId="68" fillId="0" borderId="2" xfId="0" applyNumberFormat="1" applyFont="1" applyFill="1" applyBorder="1" applyAlignment="1">
      <alignment horizontal="center" vertical="center" wrapText="1"/>
    </xf>
    <xf numFmtId="165" fontId="67" fillId="0" borderId="2" xfId="0" applyNumberFormat="1" applyFont="1" applyFill="1" applyBorder="1" applyAlignment="1">
      <alignment horizontal="center" vertical="center" wrapText="1"/>
    </xf>
    <xf numFmtId="165" fontId="63" fillId="0" borderId="2" xfId="0" applyNumberFormat="1" applyFont="1" applyFill="1" applyBorder="1" applyAlignment="1">
      <alignment horizontal="center" vertical="center" wrapText="1"/>
    </xf>
    <xf numFmtId="165" fontId="71" fillId="0" borderId="2" xfId="0" applyNumberFormat="1" applyFont="1" applyFill="1" applyBorder="1" applyAlignment="1">
      <alignment horizontal="center" vertical="center" wrapText="1"/>
    </xf>
    <xf numFmtId="165" fontId="69" fillId="0" borderId="2" xfId="0" applyNumberFormat="1" applyFont="1" applyFill="1" applyBorder="1" applyAlignment="1">
      <alignment horizontal="center" vertical="center" wrapText="1"/>
    </xf>
    <xf numFmtId="165" fontId="66" fillId="0" borderId="2" xfId="0" applyNumberFormat="1" applyFont="1" applyFill="1" applyBorder="1" applyAlignment="1">
      <alignment horizontal="center" vertical="center" wrapText="1"/>
    </xf>
    <xf numFmtId="165" fontId="65" fillId="0" borderId="2" xfId="0" applyNumberFormat="1" applyFont="1" applyFill="1" applyBorder="1" applyAlignment="1">
      <alignment horizontal="center" vertical="center" wrapText="1"/>
    </xf>
    <xf numFmtId="165" fontId="73" fillId="0" borderId="2" xfId="0" applyNumberFormat="1" applyFont="1" applyFill="1" applyBorder="1" applyAlignment="1">
      <alignment horizontal="center" vertical="center" wrapText="1"/>
    </xf>
    <xf numFmtId="165" fontId="64" fillId="0" borderId="2" xfId="0" applyNumberFormat="1" applyFont="1" applyFill="1" applyBorder="1" applyAlignment="1">
      <alignment horizontal="center" vertical="center" wrapText="1"/>
    </xf>
    <xf numFmtId="165" fontId="70" fillId="0" borderId="2" xfId="0" applyNumberFormat="1" applyFont="1" applyFill="1" applyBorder="1" applyAlignment="1">
      <alignment horizontal="center" vertical="center" wrapText="1"/>
    </xf>
    <xf numFmtId="165" fontId="74" fillId="0" borderId="2" xfId="0" applyNumberFormat="1" applyFont="1" applyFill="1" applyBorder="1" applyAlignment="1">
      <alignment horizontal="center" vertical="center" wrapText="1"/>
    </xf>
    <xf numFmtId="165" fontId="66" fillId="0" borderId="19" xfId="0" applyNumberFormat="1" applyFont="1" applyFill="1" applyBorder="1" applyAlignment="1">
      <alignment horizontal="center" vertical="center" wrapText="1"/>
    </xf>
    <xf numFmtId="165" fontId="87" fillId="0" borderId="2" xfId="0" applyNumberFormat="1" applyFont="1" applyBorder="1" applyAlignment="1">
      <alignment horizontal="center" vertical="center" wrapText="1"/>
    </xf>
    <xf numFmtId="0" fontId="79" fillId="5" borderId="0" xfId="0" applyFont="1" applyFill="1" applyAlignment="1">
      <alignment horizontal="center" vertical="center"/>
    </xf>
    <xf numFmtId="0" fontId="58" fillId="5" borderId="0" xfId="0" applyFont="1" applyFill="1" applyAlignment="1">
      <alignment horizontal="left" vertical="center" indent="3"/>
    </xf>
    <xf numFmtId="0" fontId="79" fillId="5" borderId="0" xfId="0" applyFont="1" applyFill="1" applyAlignment="1">
      <alignment horizontal="center" vertical="center" wrapText="1"/>
    </xf>
    <xf numFmtId="0" fontId="58" fillId="5" borderId="0" xfId="0" applyFont="1" applyFill="1" applyAlignment="1">
      <alignment horizontal="left" vertical="center" wrapText="1"/>
    </xf>
    <xf numFmtId="0" fontId="80" fillId="5" borderId="0" xfId="0" applyFont="1" applyFill="1" applyAlignment="1">
      <alignment horizontal="left" vertical="center" wrapText="1"/>
    </xf>
    <xf numFmtId="0" fontId="81" fillId="5" borderId="0" xfId="0" applyFont="1" applyFill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 readingOrder="1"/>
      <protection locked="0"/>
    </xf>
    <xf numFmtId="0" fontId="31" fillId="0" borderId="9" xfId="0" applyFont="1" applyBorder="1" applyAlignment="1" applyProtection="1">
      <alignment vertical="top" wrapText="1"/>
      <protection locked="0"/>
    </xf>
    <xf numFmtId="0" fontId="33" fillId="0" borderId="9" xfId="0" applyFont="1" applyBorder="1" applyAlignment="1" applyProtection="1">
      <alignment horizontal="center" vertical="center" textRotation="180" wrapText="1" readingOrder="1"/>
      <protection locked="0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82" fillId="5" borderId="0" xfId="0" applyFont="1" applyFill="1" applyAlignment="1">
      <alignment horizontal="center" vertical="center" wrapText="1"/>
    </xf>
    <xf numFmtId="0" fontId="49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horizontal="left" vertical="center" wrapText="1" indent="1"/>
    </xf>
    <xf numFmtId="0" fontId="57" fillId="7" borderId="5" xfId="0" applyFont="1" applyFill="1" applyBorder="1" applyAlignment="1">
      <alignment horizontal="center" vertical="center" wrapText="1"/>
    </xf>
    <xf numFmtId="0" fontId="57" fillId="7" borderId="6" xfId="0" applyFont="1" applyFill="1" applyBorder="1" applyAlignment="1">
      <alignment horizontal="center" vertical="center" wrapText="1"/>
    </xf>
    <xf numFmtId="0" fontId="57" fillId="7" borderId="7" xfId="0" applyFont="1" applyFill="1" applyBorder="1" applyAlignment="1">
      <alignment horizontal="center" vertical="center" wrapText="1"/>
    </xf>
    <xf numFmtId="0" fontId="83" fillId="5" borderId="0" xfId="0" applyFont="1" applyFill="1" applyAlignment="1">
      <alignment horizontal="center" vertical="center" wrapText="1"/>
    </xf>
    <xf numFmtId="0" fontId="78" fillId="7" borderId="1" xfId="0" applyFont="1" applyFill="1" applyBorder="1" applyAlignment="1">
      <alignment horizontal="center" vertical="center" wrapText="1"/>
    </xf>
    <xf numFmtId="0" fontId="84" fillId="5" borderId="0" xfId="0" applyFont="1" applyFill="1" applyAlignment="1">
      <alignment horizontal="center" vertical="center"/>
    </xf>
    <xf numFmtId="0" fontId="85" fillId="5" borderId="8" xfId="0" applyFont="1" applyFill="1" applyBorder="1" applyAlignment="1">
      <alignment horizontal="right"/>
    </xf>
    <xf numFmtId="0" fontId="85" fillId="5" borderId="0" xfId="0" applyFont="1" applyFill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428306"/>
      <color rgb="FF000000"/>
      <color rgb="FF867E0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0" tint="-0.249977111117893"/>
    <pageSetUpPr fitToPage="1"/>
  </sheetPr>
  <dimension ref="A2:L81"/>
  <sheetViews>
    <sheetView view="pageBreakPreview" zoomScale="90" zoomScaleSheetLayoutView="90" workbookViewId="0">
      <pane ySplit="6" topLeftCell="A7" activePane="bottomLeft" state="frozen"/>
      <selection activeCell="B1" sqref="B1"/>
      <selection pane="bottomLeft"/>
    </sheetView>
  </sheetViews>
  <sheetFormatPr defaultRowHeight="15"/>
  <cols>
    <col min="1" max="1" width="3.5703125" style="3" customWidth="1"/>
    <col min="2" max="2" width="3.5703125" style="6" customWidth="1"/>
    <col min="3" max="3" width="16.42578125" style="1" customWidth="1"/>
    <col min="4" max="4" width="68.5703125" style="1" customWidth="1"/>
    <col min="5" max="9" width="17.5703125" style="1" customWidth="1"/>
    <col min="10" max="12" width="12.7109375" style="1" customWidth="1"/>
  </cols>
  <sheetData>
    <row r="2" spans="1:9" s="1" customFormat="1" ht="17.25" customHeight="1">
      <c r="A2" s="3"/>
      <c r="B2" s="6"/>
      <c r="C2" s="171" t="s">
        <v>258</v>
      </c>
      <c r="D2" s="171"/>
      <c r="E2" s="171"/>
      <c r="F2" s="171"/>
      <c r="G2" s="171"/>
      <c r="H2" s="171"/>
      <c r="I2" s="171"/>
    </row>
    <row r="3" spans="1:9" s="1" customFormat="1" ht="17.25" customHeight="1">
      <c r="A3" s="3"/>
      <c r="B3" s="6"/>
      <c r="C3" s="171" t="s">
        <v>318</v>
      </c>
      <c r="D3" s="171"/>
      <c r="E3" s="171"/>
      <c r="F3" s="171"/>
      <c r="G3" s="171"/>
      <c r="H3" s="171"/>
      <c r="I3" s="171"/>
    </row>
    <row r="4" spans="1:9" s="1" customFormat="1" ht="15.75">
      <c r="A4" s="3"/>
      <c r="B4" s="6"/>
      <c r="C4" s="61"/>
      <c r="D4" s="61"/>
      <c r="E4" s="61"/>
      <c r="F4" s="61"/>
      <c r="G4" s="61"/>
      <c r="H4" s="61"/>
      <c r="I4" s="63" t="s">
        <v>236</v>
      </c>
    </row>
    <row r="5" spans="1:9" s="1" customFormat="1" ht="62.25" customHeight="1">
      <c r="A5" s="3"/>
      <c r="B5" s="6"/>
      <c r="C5" s="52" t="s">
        <v>235</v>
      </c>
      <c r="D5" s="53" t="s">
        <v>255</v>
      </c>
      <c r="E5" s="52" t="s">
        <v>319</v>
      </c>
      <c r="F5" s="52" t="s">
        <v>320</v>
      </c>
      <c r="G5" s="52" t="s">
        <v>321</v>
      </c>
      <c r="H5" s="52" t="s">
        <v>230</v>
      </c>
      <c r="I5" s="52" t="s">
        <v>231</v>
      </c>
    </row>
    <row r="6" spans="1:9" s="1" customFormat="1" ht="47.25" customHeight="1">
      <c r="A6" s="2" t="s">
        <v>164</v>
      </c>
      <c r="B6" s="7" t="str">
        <f t="shared" ref="B6:B37" si="0">IF(OR(E6&lt;&gt;0,F6&lt;&gt;0,G6&lt;&gt;0,H6&lt;&gt;0,I6&lt;&gt;0),"a","b")</f>
        <v>a</v>
      </c>
      <c r="C6" s="51" t="s">
        <v>365</v>
      </c>
      <c r="D6" s="54" t="s">
        <v>364</v>
      </c>
      <c r="E6" s="55">
        <f>E8+E16+E17+E18</f>
        <v>3340032</v>
      </c>
      <c r="F6" s="55">
        <f>F8+F16+F17+F18</f>
        <v>3220000</v>
      </c>
      <c r="G6" s="55">
        <f>G8+G16+G17+G18</f>
        <v>3418500</v>
      </c>
      <c r="H6" s="55">
        <f>H8+H16+H17+H18</f>
        <v>3418500</v>
      </c>
      <c r="I6" s="55">
        <f>I8+I16+I17+I18</f>
        <v>0</v>
      </c>
    </row>
    <row r="7" spans="1:9" s="1" customFormat="1" ht="47.25" customHeight="1">
      <c r="A7" s="2" t="s">
        <v>164</v>
      </c>
      <c r="B7" s="7" t="str">
        <f t="shared" si="0"/>
        <v>a</v>
      </c>
      <c r="C7" s="30"/>
      <c r="D7" s="64" t="s">
        <v>256</v>
      </c>
      <c r="E7" s="57">
        <f>E20+E33+E46+E59</f>
        <v>174</v>
      </c>
      <c r="F7" s="57">
        <f>F20+F33+F46+F59</f>
        <v>174</v>
      </c>
      <c r="G7" s="57">
        <f>G20+G33+G46+G59</f>
        <v>174</v>
      </c>
      <c r="H7" s="57">
        <f>H20+H33+H46+H59</f>
        <v>174</v>
      </c>
      <c r="I7" s="57">
        <f>I20+I33+I46+I59</f>
        <v>0</v>
      </c>
    </row>
    <row r="8" spans="1:9" s="70" customFormat="1" ht="18">
      <c r="A8" s="65" t="s">
        <v>164</v>
      </c>
      <c r="B8" s="66" t="str">
        <f t="shared" si="0"/>
        <v>a</v>
      </c>
      <c r="C8" s="67"/>
      <c r="D8" s="68" t="s">
        <v>1</v>
      </c>
      <c r="E8" s="69">
        <f>SUM(E9:E15)</f>
        <v>3303272</v>
      </c>
      <c r="F8" s="69">
        <f>SUM(F9:F15)</f>
        <v>3180000</v>
      </c>
      <c r="G8" s="69">
        <f>SUM(G9:G15)</f>
        <v>3378500</v>
      </c>
      <c r="H8" s="69">
        <f>SUM(H9:H15)</f>
        <v>3378500</v>
      </c>
      <c r="I8" s="69">
        <f>SUM(I9:I15)</f>
        <v>0</v>
      </c>
    </row>
    <row r="9" spans="1:9" s="1" customFormat="1" ht="18">
      <c r="A9" s="4" t="s">
        <v>164</v>
      </c>
      <c r="B9" s="7" t="str">
        <f t="shared" si="0"/>
        <v>a</v>
      </c>
      <c r="C9" s="32"/>
      <c r="D9" s="59" t="s">
        <v>2</v>
      </c>
      <c r="E9" s="60">
        <f>E22+E35+E48+E61</f>
        <v>2466000</v>
      </c>
      <c r="F9" s="60">
        <f>F22+F35+F48+F61</f>
        <v>2430000</v>
      </c>
      <c r="G9" s="60">
        <f>G22+G35+G48+G61</f>
        <v>2437500</v>
      </c>
      <c r="H9" s="60">
        <f>H22+H35+H48+H61</f>
        <v>2437500</v>
      </c>
      <c r="I9" s="60">
        <f>I22+I35+I48+I61</f>
        <v>0</v>
      </c>
    </row>
    <row r="10" spans="1:9" s="1" customFormat="1" ht="18">
      <c r="A10" s="4"/>
      <c r="B10" s="7" t="str">
        <f t="shared" si="0"/>
        <v>a</v>
      </c>
      <c r="C10" s="32"/>
      <c r="D10" s="59" t="s">
        <v>13</v>
      </c>
      <c r="E10" s="60">
        <f t="shared" ref="E10:I18" si="1">E23+E36+E49+E62</f>
        <v>805996</v>
      </c>
      <c r="F10" s="60">
        <f t="shared" si="1"/>
        <v>720000</v>
      </c>
      <c r="G10" s="60">
        <f t="shared" si="1"/>
        <v>912000</v>
      </c>
      <c r="H10" s="60">
        <f t="shared" si="1"/>
        <v>912000</v>
      </c>
      <c r="I10" s="60">
        <f t="shared" si="1"/>
        <v>0</v>
      </c>
    </row>
    <row r="11" spans="1:9" s="1" customFormat="1" ht="18" hidden="1">
      <c r="A11" s="4"/>
      <c r="B11" s="7" t="str">
        <f t="shared" si="0"/>
        <v>b</v>
      </c>
      <c r="C11" s="32"/>
      <c r="D11" s="59" t="s">
        <v>78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</row>
    <row r="12" spans="1:9" s="1" customFormat="1" ht="18" hidden="1">
      <c r="A12" s="4"/>
      <c r="B12" s="7" t="str">
        <f t="shared" si="0"/>
        <v>b</v>
      </c>
      <c r="C12" s="32"/>
      <c r="D12" s="59" t="s">
        <v>86</v>
      </c>
      <c r="E12" s="60">
        <f t="shared" si="1"/>
        <v>0</v>
      </c>
      <c r="F12" s="60">
        <f t="shared" si="1"/>
        <v>0</v>
      </c>
      <c r="G12" s="60">
        <f t="shared" si="1"/>
        <v>0</v>
      </c>
      <c r="H12" s="60">
        <f t="shared" si="1"/>
        <v>0</v>
      </c>
      <c r="I12" s="60">
        <f t="shared" si="1"/>
        <v>0</v>
      </c>
    </row>
    <row r="13" spans="1:9" s="1" customFormat="1" ht="18" hidden="1">
      <c r="A13" s="4"/>
      <c r="B13" s="7" t="str">
        <f t="shared" si="0"/>
        <v>b</v>
      </c>
      <c r="C13" s="32"/>
      <c r="D13" s="59" t="s">
        <v>87</v>
      </c>
      <c r="E13" s="60">
        <f t="shared" si="1"/>
        <v>0</v>
      </c>
      <c r="F13" s="60">
        <f t="shared" si="1"/>
        <v>0</v>
      </c>
      <c r="G13" s="60">
        <f t="shared" si="1"/>
        <v>0</v>
      </c>
      <c r="H13" s="60">
        <f t="shared" si="1"/>
        <v>0</v>
      </c>
      <c r="I13" s="60">
        <f t="shared" si="1"/>
        <v>0</v>
      </c>
    </row>
    <row r="14" spans="1:9" s="1" customFormat="1" ht="18">
      <c r="A14" s="4"/>
      <c r="B14" s="7" t="str">
        <f t="shared" si="0"/>
        <v>a</v>
      </c>
      <c r="C14" s="32"/>
      <c r="D14" s="59" t="s">
        <v>93</v>
      </c>
      <c r="E14" s="60">
        <f t="shared" si="1"/>
        <v>20496</v>
      </c>
      <c r="F14" s="60">
        <f t="shared" si="1"/>
        <v>15000</v>
      </c>
      <c r="G14" s="60">
        <f t="shared" si="1"/>
        <v>15000</v>
      </c>
      <c r="H14" s="60">
        <f t="shared" si="1"/>
        <v>15000</v>
      </c>
      <c r="I14" s="60">
        <f t="shared" si="1"/>
        <v>0</v>
      </c>
    </row>
    <row r="15" spans="1:9" s="1" customFormat="1" ht="18">
      <c r="A15" s="4"/>
      <c r="B15" s="7" t="str">
        <f t="shared" si="0"/>
        <v>a</v>
      </c>
      <c r="C15" s="32"/>
      <c r="D15" s="59" t="s">
        <v>99</v>
      </c>
      <c r="E15" s="60">
        <f t="shared" si="1"/>
        <v>10780</v>
      </c>
      <c r="F15" s="60">
        <f t="shared" si="1"/>
        <v>15000</v>
      </c>
      <c r="G15" s="60">
        <f t="shared" si="1"/>
        <v>14000</v>
      </c>
      <c r="H15" s="60">
        <f t="shared" si="1"/>
        <v>14000</v>
      </c>
      <c r="I15" s="60">
        <f t="shared" si="1"/>
        <v>0</v>
      </c>
    </row>
    <row r="16" spans="1:9" s="70" customFormat="1" ht="18">
      <c r="A16" s="65" t="s">
        <v>164</v>
      </c>
      <c r="B16" s="66" t="str">
        <f t="shared" si="0"/>
        <v>a</v>
      </c>
      <c r="C16" s="67"/>
      <c r="D16" s="68" t="s">
        <v>167</v>
      </c>
      <c r="E16" s="71">
        <f t="shared" si="1"/>
        <v>36710</v>
      </c>
      <c r="F16" s="71">
        <f t="shared" si="1"/>
        <v>40000</v>
      </c>
      <c r="G16" s="71">
        <f t="shared" si="1"/>
        <v>40000</v>
      </c>
      <c r="H16" s="71">
        <f t="shared" si="1"/>
        <v>40000</v>
      </c>
      <c r="I16" s="71">
        <f t="shared" si="1"/>
        <v>0</v>
      </c>
    </row>
    <row r="17" spans="1:9" s="70" customFormat="1" ht="18" hidden="1">
      <c r="A17" s="65" t="s">
        <v>164</v>
      </c>
      <c r="B17" s="66" t="str">
        <f t="shared" si="0"/>
        <v>b</v>
      </c>
      <c r="C17" s="67"/>
      <c r="D17" s="68" t="s">
        <v>206</v>
      </c>
      <c r="E17" s="71">
        <f t="shared" si="1"/>
        <v>0</v>
      </c>
      <c r="F17" s="71">
        <f t="shared" si="1"/>
        <v>0</v>
      </c>
      <c r="G17" s="71">
        <f t="shared" si="1"/>
        <v>0</v>
      </c>
      <c r="H17" s="71">
        <f t="shared" si="1"/>
        <v>0</v>
      </c>
      <c r="I17" s="71">
        <f t="shared" si="1"/>
        <v>0</v>
      </c>
    </row>
    <row r="18" spans="1:9" s="70" customFormat="1" ht="18">
      <c r="A18" s="65" t="s">
        <v>164</v>
      </c>
      <c r="B18" s="66" t="str">
        <f t="shared" si="0"/>
        <v>a</v>
      </c>
      <c r="C18" s="67"/>
      <c r="D18" s="68" t="s">
        <v>221</v>
      </c>
      <c r="E18" s="71">
        <f t="shared" si="1"/>
        <v>50</v>
      </c>
      <c r="F18" s="71">
        <f t="shared" si="1"/>
        <v>0</v>
      </c>
      <c r="G18" s="71">
        <f t="shared" si="1"/>
        <v>0</v>
      </c>
      <c r="H18" s="71">
        <f t="shared" si="1"/>
        <v>0</v>
      </c>
      <c r="I18" s="71">
        <f t="shared" si="1"/>
        <v>0</v>
      </c>
    </row>
    <row r="19" spans="1:9" s="1" customFormat="1" ht="34.5" customHeight="1">
      <c r="A19" s="2" t="s">
        <v>164</v>
      </c>
      <c r="B19" s="7" t="str">
        <f t="shared" si="0"/>
        <v>a</v>
      </c>
      <c r="C19" s="51" t="s">
        <v>366</v>
      </c>
      <c r="D19" s="54" t="s">
        <v>346</v>
      </c>
      <c r="E19" s="55">
        <f>E21+E29+E30+E31</f>
        <v>3111906</v>
      </c>
      <c r="F19" s="55">
        <f>F21+F29+F30+F31</f>
        <v>2970000</v>
      </c>
      <c r="G19" s="55">
        <f>G21+G29+G30+G31</f>
        <v>3168500</v>
      </c>
      <c r="H19" s="55">
        <f>H21+H29+H30+H31</f>
        <v>3168500</v>
      </c>
      <c r="I19" s="55">
        <f>I21+I29+I30+I31</f>
        <v>0</v>
      </c>
    </row>
    <row r="20" spans="1:9" s="1" customFormat="1" ht="20.25" customHeight="1">
      <c r="A20" s="2" t="s">
        <v>164</v>
      </c>
      <c r="B20" s="7" t="str">
        <f t="shared" si="0"/>
        <v>a</v>
      </c>
      <c r="C20" s="30"/>
      <c r="D20" s="64" t="s">
        <v>256</v>
      </c>
      <c r="E20" s="57">
        <v>174</v>
      </c>
      <c r="F20" s="57">
        <v>174</v>
      </c>
      <c r="G20" s="57">
        <v>174</v>
      </c>
      <c r="H20" s="57">
        <v>174</v>
      </c>
      <c r="I20" s="57"/>
    </row>
    <row r="21" spans="1:9" s="70" customFormat="1" ht="18">
      <c r="A21" s="65" t="s">
        <v>164</v>
      </c>
      <c r="B21" s="66" t="str">
        <f t="shared" si="0"/>
        <v>a</v>
      </c>
      <c r="C21" s="67"/>
      <c r="D21" s="68" t="s">
        <v>1</v>
      </c>
      <c r="E21" s="69">
        <f>SUM(E22:E28)</f>
        <v>3075146</v>
      </c>
      <c r="F21" s="69">
        <f>SUM(F22:F28)</f>
        <v>2930000</v>
      </c>
      <c r="G21" s="69">
        <f>SUM(G22:G28)</f>
        <v>3128500</v>
      </c>
      <c r="H21" s="69">
        <f>SUM(H22:H28)</f>
        <v>3128500</v>
      </c>
      <c r="I21" s="69">
        <f>SUM(I22:I28)</f>
        <v>0</v>
      </c>
    </row>
    <row r="22" spans="1:9" s="1" customFormat="1" ht="18">
      <c r="A22" s="4" t="s">
        <v>164</v>
      </c>
      <c r="B22" s="7" t="str">
        <f t="shared" si="0"/>
        <v>a</v>
      </c>
      <c r="C22" s="32"/>
      <c r="D22" s="59" t="s">
        <v>2</v>
      </c>
      <c r="E22" s="60">
        <v>2466000</v>
      </c>
      <c r="F22" s="60">
        <v>2430000</v>
      </c>
      <c r="G22" s="60">
        <f>SUM(H22:I22)</f>
        <v>2437500</v>
      </c>
      <c r="H22" s="60">
        <f>'N2-35 01 02 01 '!$I$10</f>
        <v>2437500</v>
      </c>
      <c r="I22" s="60"/>
    </row>
    <row r="23" spans="1:9" s="1" customFormat="1" ht="18">
      <c r="A23" s="4"/>
      <c r="B23" s="7" t="str">
        <f t="shared" si="0"/>
        <v>a</v>
      </c>
      <c r="C23" s="32"/>
      <c r="D23" s="59" t="s">
        <v>13</v>
      </c>
      <c r="E23" s="60">
        <v>587870</v>
      </c>
      <c r="F23" s="60">
        <v>480000</v>
      </c>
      <c r="G23" s="60">
        <f t="shared" ref="G23:G28" si="2">SUM(H23:I23)</f>
        <v>672000</v>
      </c>
      <c r="H23" s="60">
        <f>'N2-35 01 02 01 '!$H$21</f>
        <v>672000</v>
      </c>
      <c r="I23" s="60"/>
    </row>
    <row r="24" spans="1:9" s="1" customFormat="1" ht="18" hidden="1">
      <c r="A24" s="4"/>
      <c r="B24" s="7" t="str">
        <f t="shared" si="0"/>
        <v>b</v>
      </c>
      <c r="C24" s="32"/>
      <c r="D24" s="59" t="s">
        <v>78</v>
      </c>
      <c r="E24" s="60"/>
      <c r="F24" s="60"/>
      <c r="G24" s="60">
        <f t="shared" si="2"/>
        <v>0</v>
      </c>
      <c r="H24" s="60"/>
      <c r="I24" s="60"/>
    </row>
    <row r="25" spans="1:9" s="1" customFormat="1" ht="18" hidden="1">
      <c r="A25" s="4"/>
      <c r="B25" s="7" t="str">
        <f t="shared" si="0"/>
        <v>b</v>
      </c>
      <c r="C25" s="32"/>
      <c r="D25" s="59" t="s">
        <v>86</v>
      </c>
      <c r="E25" s="60"/>
      <c r="F25" s="60"/>
      <c r="G25" s="60">
        <f t="shared" si="2"/>
        <v>0</v>
      </c>
      <c r="H25" s="60"/>
      <c r="I25" s="60"/>
    </row>
    <row r="26" spans="1:9" s="1" customFormat="1" ht="18" hidden="1">
      <c r="A26" s="4"/>
      <c r="B26" s="7" t="str">
        <f t="shared" si="0"/>
        <v>b</v>
      </c>
      <c r="C26" s="32"/>
      <c r="D26" s="59" t="s">
        <v>87</v>
      </c>
      <c r="E26" s="60"/>
      <c r="F26" s="60"/>
      <c r="G26" s="60">
        <f t="shared" si="2"/>
        <v>0</v>
      </c>
      <c r="H26" s="60"/>
      <c r="I26" s="60"/>
    </row>
    <row r="27" spans="1:9" s="1" customFormat="1" ht="18">
      <c r="A27" s="4"/>
      <c r="B27" s="7" t="str">
        <f t="shared" si="0"/>
        <v>a</v>
      </c>
      <c r="C27" s="32"/>
      <c r="D27" s="59" t="s">
        <v>93</v>
      </c>
      <c r="E27" s="60">
        <v>20496</v>
      </c>
      <c r="F27" s="60">
        <v>15000</v>
      </c>
      <c r="G27" s="60">
        <f t="shared" si="2"/>
        <v>15000</v>
      </c>
      <c r="H27" s="60">
        <f>'N2-35 01 02 01 '!$H$108</f>
        <v>15000</v>
      </c>
      <c r="I27" s="60"/>
    </row>
    <row r="28" spans="1:9" s="1" customFormat="1" ht="18">
      <c r="A28" s="4"/>
      <c r="B28" s="7" t="str">
        <f t="shared" si="0"/>
        <v>a</v>
      </c>
      <c r="C28" s="32"/>
      <c r="D28" s="59" t="s">
        <v>99</v>
      </c>
      <c r="E28" s="60">
        <v>780</v>
      </c>
      <c r="F28" s="60">
        <v>5000</v>
      </c>
      <c r="G28" s="60">
        <f t="shared" si="2"/>
        <v>4000</v>
      </c>
      <c r="H28" s="60">
        <f>'N2-35 01 02 01 '!$H$118</f>
        <v>4000</v>
      </c>
      <c r="I28" s="60"/>
    </row>
    <row r="29" spans="1:9" s="70" customFormat="1" ht="18">
      <c r="A29" s="65" t="s">
        <v>164</v>
      </c>
      <c r="B29" s="66" t="str">
        <f t="shared" si="0"/>
        <v>a</v>
      </c>
      <c r="C29" s="67"/>
      <c r="D29" s="68" t="s">
        <v>167</v>
      </c>
      <c r="E29" s="71">
        <v>36710</v>
      </c>
      <c r="F29" s="71">
        <v>40000</v>
      </c>
      <c r="G29" s="71">
        <f>SUM(H29:I29)</f>
        <v>40000</v>
      </c>
      <c r="H29" s="71">
        <f>'N2-35 01 02 01 '!$H$141</f>
        <v>40000</v>
      </c>
      <c r="I29" s="71"/>
    </row>
    <row r="30" spans="1:9" s="70" customFormat="1" ht="18" hidden="1">
      <c r="A30" s="65" t="s">
        <v>164</v>
      </c>
      <c r="B30" s="66" t="str">
        <f t="shared" si="0"/>
        <v>b</v>
      </c>
      <c r="C30" s="67"/>
      <c r="D30" s="68" t="s">
        <v>206</v>
      </c>
      <c r="E30" s="71"/>
      <c r="F30" s="71"/>
      <c r="G30" s="71">
        <f t="shared" ref="G30:G31" si="3">SUM(H30:I30)</f>
        <v>0</v>
      </c>
      <c r="H30" s="71"/>
      <c r="I30" s="71"/>
    </row>
    <row r="31" spans="1:9" s="70" customFormat="1" ht="18">
      <c r="A31" s="65" t="s">
        <v>164</v>
      </c>
      <c r="B31" s="66" t="str">
        <f t="shared" si="0"/>
        <v>a</v>
      </c>
      <c r="C31" s="67"/>
      <c r="D31" s="68" t="s">
        <v>221</v>
      </c>
      <c r="E31" s="71">
        <v>50</v>
      </c>
      <c r="F31" s="71"/>
      <c r="G31" s="71">
        <f t="shared" si="3"/>
        <v>0</v>
      </c>
      <c r="H31" s="71"/>
      <c r="I31" s="71"/>
    </row>
    <row r="32" spans="1:9" s="1" customFormat="1" ht="34.5" customHeight="1">
      <c r="A32" s="2" t="s">
        <v>164</v>
      </c>
      <c r="B32" s="7" t="str">
        <f t="shared" si="0"/>
        <v>a</v>
      </c>
      <c r="C32" s="51" t="s">
        <v>367</v>
      </c>
      <c r="D32" s="54" t="s">
        <v>345</v>
      </c>
      <c r="E32" s="55">
        <f>E34+E42+E43+E44</f>
        <v>134774</v>
      </c>
      <c r="F32" s="55">
        <f>F34+F42+F43+F44</f>
        <v>150000</v>
      </c>
      <c r="G32" s="55">
        <f>G34+G42+G43+G44</f>
        <v>150000</v>
      </c>
      <c r="H32" s="55">
        <f>H34+H42+H43+H44</f>
        <v>150000</v>
      </c>
      <c r="I32" s="55">
        <f>I34+I42+I43+I44</f>
        <v>0</v>
      </c>
    </row>
    <row r="33" spans="1:9" s="1" customFormat="1" ht="20.25" hidden="1" customHeight="1">
      <c r="A33" s="2" t="s">
        <v>164</v>
      </c>
      <c r="B33" s="7" t="str">
        <f t="shared" si="0"/>
        <v>b</v>
      </c>
      <c r="C33" s="30"/>
      <c r="D33" s="64" t="s">
        <v>256</v>
      </c>
      <c r="E33" s="57"/>
      <c r="F33" s="57"/>
      <c r="G33" s="57"/>
      <c r="H33" s="57"/>
      <c r="I33" s="57"/>
    </row>
    <row r="34" spans="1:9" s="70" customFormat="1" ht="18">
      <c r="A34" s="65" t="s">
        <v>164</v>
      </c>
      <c r="B34" s="66" t="str">
        <f t="shared" si="0"/>
        <v>a</v>
      </c>
      <c r="C34" s="67"/>
      <c r="D34" s="68" t="s">
        <v>1</v>
      </c>
      <c r="E34" s="69">
        <f>SUM(E35:E41)</f>
        <v>134774</v>
      </c>
      <c r="F34" s="69">
        <f>SUM(F35:F41)</f>
        <v>150000</v>
      </c>
      <c r="G34" s="69">
        <f>SUM(G35:G41)</f>
        <v>150000</v>
      </c>
      <c r="H34" s="69">
        <f>SUM(H35:H41)</f>
        <v>150000</v>
      </c>
      <c r="I34" s="69">
        <f>SUM(I35:I41)</f>
        <v>0</v>
      </c>
    </row>
    <row r="35" spans="1:9" s="1" customFormat="1" ht="18" hidden="1">
      <c r="A35" s="4" t="s">
        <v>164</v>
      </c>
      <c r="B35" s="7" t="str">
        <f t="shared" si="0"/>
        <v>b</v>
      </c>
      <c r="C35" s="32"/>
      <c r="D35" s="59" t="s">
        <v>2</v>
      </c>
      <c r="E35" s="60"/>
      <c r="F35" s="60"/>
      <c r="G35" s="60"/>
      <c r="H35" s="60"/>
      <c r="I35" s="60"/>
    </row>
    <row r="36" spans="1:9" s="1" customFormat="1" ht="18">
      <c r="A36" s="4"/>
      <c r="B36" s="7" t="str">
        <f t="shared" si="0"/>
        <v>a</v>
      </c>
      <c r="C36" s="32"/>
      <c r="D36" s="59" t="s">
        <v>13</v>
      </c>
      <c r="E36" s="60">
        <v>134774</v>
      </c>
      <c r="F36" s="60">
        <v>150000</v>
      </c>
      <c r="G36" s="60">
        <f t="shared" ref="G36" si="4">SUM(H36:I36)</f>
        <v>150000</v>
      </c>
      <c r="H36" s="60">
        <v>150000</v>
      </c>
      <c r="I36" s="60"/>
    </row>
    <row r="37" spans="1:9" s="1" customFormat="1" ht="18" hidden="1">
      <c r="A37" s="4"/>
      <c r="B37" s="7" t="str">
        <f t="shared" si="0"/>
        <v>b</v>
      </c>
      <c r="C37" s="32"/>
      <c r="D37" s="59" t="s">
        <v>78</v>
      </c>
      <c r="E37" s="60"/>
      <c r="F37" s="60"/>
      <c r="G37" s="60"/>
      <c r="H37" s="60"/>
      <c r="I37" s="60"/>
    </row>
    <row r="38" spans="1:9" s="1" customFormat="1" ht="18" hidden="1">
      <c r="A38" s="4"/>
      <c r="B38" s="7" t="str">
        <f t="shared" ref="B38:B70" si="5">IF(OR(E38&lt;&gt;0,F38&lt;&gt;0,G38&lt;&gt;0,H38&lt;&gt;0,I38&lt;&gt;0),"a","b")</f>
        <v>b</v>
      </c>
      <c r="C38" s="32"/>
      <c r="D38" s="59" t="s">
        <v>86</v>
      </c>
      <c r="E38" s="60"/>
      <c r="F38" s="60"/>
      <c r="G38" s="60"/>
      <c r="H38" s="60"/>
      <c r="I38" s="60"/>
    </row>
    <row r="39" spans="1:9" s="1" customFormat="1" ht="18" hidden="1">
      <c r="A39" s="4"/>
      <c r="B39" s="7" t="str">
        <f t="shared" si="5"/>
        <v>b</v>
      </c>
      <c r="C39" s="32"/>
      <c r="D39" s="59" t="s">
        <v>87</v>
      </c>
      <c r="E39" s="60"/>
      <c r="F39" s="60"/>
      <c r="G39" s="60"/>
      <c r="H39" s="60"/>
      <c r="I39" s="60"/>
    </row>
    <row r="40" spans="1:9" s="1" customFormat="1" ht="18" hidden="1">
      <c r="A40" s="4"/>
      <c r="B40" s="7" t="str">
        <f t="shared" si="5"/>
        <v>b</v>
      </c>
      <c r="C40" s="32"/>
      <c r="D40" s="59" t="s">
        <v>93</v>
      </c>
      <c r="E40" s="60"/>
      <c r="F40" s="60"/>
      <c r="G40" s="60"/>
      <c r="H40" s="60"/>
      <c r="I40" s="60"/>
    </row>
    <row r="41" spans="1:9" s="1" customFormat="1" ht="18" hidden="1">
      <c r="A41" s="4"/>
      <c r="B41" s="7" t="str">
        <f t="shared" si="5"/>
        <v>b</v>
      </c>
      <c r="C41" s="32"/>
      <c r="D41" s="59" t="s">
        <v>99</v>
      </c>
      <c r="E41" s="60"/>
      <c r="F41" s="60"/>
      <c r="G41" s="60"/>
      <c r="H41" s="60"/>
      <c r="I41" s="60"/>
    </row>
    <row r="42" spans="1:9" s="70" customFormat="1" ht="18" hidden="1">
      <c r="A42" s="65" t="s">
        <v>164</v>
      </c>
      <c r="B42" s="66" t="str">
        <f t="shared" si="5"/>
        <v>b</v>
      </c>
      <c r="C42" s="67"/>
      <c r="D42" s="68" t="s">
        <v>167</v>
      </c>
      <c r="E42" s="71"/>
      <c r="F42" s="71"/>
      <c r="G42" s="71"/>
      <c r="H42" s="71"/>
      <c r="I42" s="71"/>
    </row>
    <row r="43" spans="1:9" s="70" customFormat="1" ht="18" hidden="1">
      <c r="A43" s="65" t="s">
        <v>164</v>
      </c>
      <c r="B43" s="66" t="str">
        <f t="shared" si="5"/>
        <v>b</v>
      </c>
      <c r="C43" s="67"/>
      <c r="D43" s="68" t="s">
        <v>206</v>
      </c>
      <c r="E43" s="71"/>
      <c r="F43" s="71"/>
      <c r="G43" s="71"/>
      <c r="H43" s="71"/>
      <c r="I43" s="71"/>
    </row>
    <row r="44" spans="1:9" s="70" customFormat="1" ht="18" hidden="1">
      <c r="A44" s="65" t="s">
        <v>164</v>
      </c>
      <c r="B44" s="66" t="str">
        <f t="shared" si="5"/>
        <v>b</v>
      </c>
      <c r="C44" s="67"/>
      <c r="D44" s="68" t="s">
        <v>221</v>
      </c>
      <c r="E44" s="71"/>
      <c r="F44" s="71"/>
      <c r="G44" s="71"/>
      <c r="H44" s="71"/>
      <c r="I44" s="71"/>
    </row>
    <row r="45" spans="1:9" s="1" customFormat="1" ht="34.5" customHeight="1">
      <c r="A45" s="2" t="s">
        <v>164</v>
      </c>
      <c r="B45" s="7" t="str">
        <f t="shared" si="5"/>
        <v>a</v>
      </c>
      <c r="C45" s="51" t="s">
        <v>368</v>
      </c>
      <c r="D45" s="54" t="s">
        <v>344</v>
      </c>
      <c r="E45" s="55">
        <f>E47+E55+E56+E57</f>
        <v>93352</v>
      </c>
      <c r="F45" s="55">
        <f>F47+F55+F56+F57</f>
        <v>100000</v>
      </c>
      <c r="G45" s="55">
        <f>G47+G55+G56+G57</f>
        <v>100000</v>
      </c>
      <c r="H45" s="55">
        <f>H47+H55+H56+H57</f>
        <v>100000</v>
      </c>
      <c r="I45" s="55">
        <f>I47+I55+I56+I57</f>
        <v>0</v>
      </c>
    </row>
    <row r="46" spans="1:9" s="1" customFormat="1" ht="20.25" hidden="1" customHeight="1">
      <c r="A46" s="2" t="s">
        <v>164</v>
      </c>
      <c r="B46" s="7" t="str">
        <f t="shared" si="5"/>
        <v>b</v>
      </c>
      <c r="C46" s="30"/>
      <c r="D46" s="64" t="s">
        <v>256</v>
      </c>
      <c r="E46" s="57"/>
      <c r="F46" s="57"/>
      <c r="G46" s="57"/>
      <c r="H46" s="57"/>
      <c r="I46" s="57"/>
    </row>
    <row r="47" spans="1:9" s="70" customFormat="1" ht="18">
      <c r="A47" s="65" t="s">
        <v>164</v>
      </c>
      <c r="B47" s="66" t="str">
        <f t="shared" si="5"/>
        <v>a</v>
      </c>
      <c r="C47" s="67"/>
      <c r="D47" s="68" t="s">
        <v>1</v>
      </c>
      <c r="E47" s="69">
        <f>SUM(E48:E54)</f>
        <v>93352</v>
      </c>
      <c r="F47" s="69">
        <f>SUM(F48:F54)</f>
        <v>100000</v>
      </c>
      <c r="G47" s="69">
        <f>SUM(G48:G54)</f>
        <v>100000</v>
      </c>
      <c r="H47" s="69">
        <f>SUM(H48:H54)</f>
        <v>100000</v>
      </c>
      <c r="I47" s="69">
        <f>SUM(I48:I54)</f>
        <v>0</v>
      </c>
    </row>
    <row r="48" spans="1:9" s="1" customFormat="1" ht="18" hidden="1">
      <c r="A48" s="4" t="s">
        <v>164</v>
      </c>
      <c r="B48" s="7" t="str">
        <f t="shared" si="5"/>
        <v>b</v>
      </c>
      <c r="C48" s="32"/>
      <c r="D48" s="59" t="s">
        <v>2</v>
      </c>
      <c r="E48" s="60"/>
      <c r="F48" s="60"/>
      <c r="G48" s="60"/>
      <c r="H48" s="60"/>
      <c r="I48" s="60"/>
    </row>
    <row r="49" spans="1:9" s="1" customFormat="1" ht="18">
      <c r="A49" s="4"/>
      <c r="B49" s="7" t="str">
        <f t="shared" si="5"/>
        <v>a</v>
      </c>
      <c r="C49" s="32"/>
      <c r="D49" s="59" t="s">
        <v>13</v>
      </c>
      <c r="E49" s="60">
        <v>83352</v>
      </c>
      <c r="F49" s="60">
        <v>90000</v>
      </c>
      <c r="G49" s="60">
        <f t="shared" ref="G49:G54" si="6">SUM(H49:I49)</f>
        <v>90000</v>
      </c>
      <c r="H49" s="60">
        <v>90000</v>
      </c>
      <c r="I49" s="60"/>
    </row>
    <row r="50" spans="1:9" s="1" customFormat="1" ht="18" hidden="1">
      <c r="A50" s="4"/>
      <c r="B50" s="7" t="str">
        <f t="shared" si="5"/>
        <v>b</v>
      </c>
      <c r="C50" s="32"/>
      <c r="D50" s="59" t="s">
        <v>78</v>
      </c>
      <c r="E50" s="60"/>
      <c r="F50" s="60"/>
      <c r="G50" s="60">
        <f t="shared" si="6"/>
        <v>0</v>
      </c>
      <c r="H50" s="60"/>
      <c r="I50" s="60"/>
    </row>
    <row r="51" spans="1:9" s="1" customFormat="1" ht="18" hidden="1">
      <c r="A51" s="4"/>
      <c r="B51" s="7" t="str">
        <f t="shared" si="5"/>
        <v>b</v>
      </c>
      <c r="C51" s="32"/>
      <c r="D51" s="59" t="s">
        <v>86</v>
      </c>
      <c r="E51" s="60"/>
      <c r="F51" s="60"/>
      <c r="G51" s="60">
        <f t="shared" si="6"/>
        <v>0</v>
      </c>
      <c r="H51" s="60"/>
      <c r="I51" s="60"/>
    </row>
    <row r="52" spans="1:9" s="1" customFormat="1" ht="18" hidden="1">
      <c r="A52" s="4"/>
      <c r="B52" s="7" t="str">
        <f t="shared" si="5"/>
        <v>b</v>
      </c>
      <c r="C52" s="32"/>
      <c r="D52" s="59" t="s">
        <v>87</v>
      </c>
      <c r="E52" s="60"/>
      <c r="F52" s="60"/>
      <c r="G52" s="60">
        <f t="shared" si="6"/>
        <v>0</v>
      </c>
      <c r="H52" s="60"/>
      <c r="I52" s="60"/>
    </row>
    <row r="53" spans="1:9" s="1" customFormat="1" ht="18" hidden="1">
      <c r="A53" s="4"/>
      <c r="B53" s="7" t="str">
        <f t="shared" si="5"/>
        <v>b</v>
      </c>
      <c r="C53" s="32"/>
      <c r="D53" s="59" t="s">
        <v>93</v>
      </c>
      <c r="E53" s="60"/>
      <c r="F53" s="60"/>
      <c r="G53" s="60">
        <f t="shared" si="6"/>
        <v>0</v>
      </c>
      <c r="H53" s="60"/>
      <c r="I53" s="60"/>
    </row>
    <row r="54" spans="1:9" s="1" customFormat="1" ht="18">
      <c r="A54" s="4"/>
      <c r="B54" s="7" t="str">
        <f t="shared" si="5"/>
        <v>a</v>
      </c>
      <c r="C54" s="32"/>
      <c r="D54" s="59" t="s">
        <v>99</v>
      </c>
      <c r="E54" s="60">
        <v>10000</v>
      </c>
      <c r="F54" s="60">
        <v>10000</v>
      </c>
      <c r="G54" s="60">
        <f t="shared" si="6"/>
        <v>10000</v>
      </c>
      <c r="H54" s="60">
        <v>10000</v>
      </c>
      <c r="I54" s="60"/>
    </row>
    <row r="55" spans="1:9" s="70" customFormat="1" ht="18" hidden="1">
      <c r="A55" s="65" t="s">
        <v>164</v>
      </c>
      <c r="B55" s="66" t="str">
        <f t="shared" si="5"/>
        <v>b</v>
      </c>
      <c r="C55" s="67"/>
      <c r="D55" s="68" t="s">
        <v>167</v>
      </c>
      <c r="E55" s="71"/>
      <c r="F55" s="71"/>
      <c r="G55" s="71"/>
      <c r="H55" s="71"/>
      <c r="I55" s="71"/>
    </row>
    <row r="56" spans="1:9" s="70" customFormat="1" ht="18" hidden="1">
      <c r="A56" s="65" t="s">
        <v>164</v>
      </c>
      <c r="B56" s="66" t="str">
        <f t="shared" si="5"/>
        <v>b</v>
      </c>
      <c r="C56" s="67"/>
      <c r="D56" s="68" t="s">
        <v>206</v>
      </c>
      <c r="E56" s="71"/>
      <c r="F56" s="71"/>
      <c r="G56" s="71"/>
      <c r="H56" s="71"/>
      <c r="I56" s="71"/>
    </row>
    <row r="57" spans="1:9" s="70" customFormat="1" ht="18" hidden="1">
      <c r="A57" s="65" t="s">
        <v>164</v>
      </c>
      <c r="B57" s="66" t="str">
        <f t="shared" si="5"/>
        <v>b</v>
      </c>
      <c r="C57" s="67"/>
      <c r="D57" s="68" t="s">
        <v>221</v>
      </c>
      <c r="E57" s="71"/>
      <c r="F57" s="71"/>
      <c r="G57" s="71"/>
      <c r="H57" s="71"/>
      <c r="I57" s="71"/>
    </row>
    <row r="58" spans="1:9" s="1" customFormat="1" ht="34.5" hidden="1" customHeight="1">
      <c r="A58" s="2" t="s">
        <v>164</v>
      </c>
      <c r="B58" s="7" t="str">
        <f t="shared" si="5"/>
        <v>b</v>
      </c>
      <c r="C58" s="51"/>
      <c r="D58" s="54"/>
      <c r="E58" s="55">
        <f>E60+E68+E69+E70</f>
        <v>0</v>
      </c>
      <c r="F58" s="55">
        <f>F60+F68+F69+F70</f>
        <v>0</v>
      </c>
      <c r="G58" s="55">
        <f>G60+G68+G69+G70</f>
        <v>0</v>
      </c>
      <c r="H58" s="55">
        <f>H60+H68+H69+H70</f>
        <v>0</v>
      </c>
      <c r="I58" s="55">
        <f>I60+I68+I69+I70</f>
        <v>0</v>
      </c>
    </row>
    <row r="59" spans="1:9" s="1" customFormat="1" ht="20.25" hidden="1" customHeight="1">
      <c r="A59" s="2" t="s">
        <v>164</v>
      </c>
      <c r="B59" s="7" t="str">
        <f t="shared" si="5"/>
        <v>b</v>
      </c>
      <c r="C59" s="30"/>
      <c r="D59" s="64" t="s">
        <v>256</v>
      </c>
      <c r="E59" s="57"/>
      <c r="F59" s="57"/>
      <c r="G59" s="57"/>
      <c r="H59" s="57"/>
      <c r="I59" s="57"/>
    </row>
    <row r="60" spans="1:9" s="70" customFormat="1" ht="18" hidden="1">
      <c r="A60" s="65" t="s">
        <v>164</v>
      </c>
      <c r="B60" s="66" t="str">
        <f t="shared" si="5"/>
        <v>b</v>
      </c>
      <c r="C60" s="67"/>
      <c r="D60" s="68" t="s">
        <v>1</v>
      </c>
      <c r="E60" s="69">
        <f>SUM(E61:E67)</f>
        <v>0</v>
      </c>
      <c r="F60" s="69">
        <f>SUM(F61:F67)</f>
        <v>0</v>
      </c>
      <c r="G60" s="69">
        <f>SUM(G61:G67)</f>
        <v>0</v>
      </c>
      <c r="H60" s="69">
        <f>SUM(H61:H67)</f>
        <v>0</v>
      </c>
      <c r="I60" s="69">
        <f>SUM(I61:I67)</f>
        <v>0</v>
      </c>
    </row>
    <row r="61" spans="1:9" s="1" customFormat="1" ht="18" hidden="1">
      <c r="A61" s="4" t="s">
        <v>164</v>
      </c>
      <c r="B61" s="7" t="str">
        <f t="shared" si="5"/>
        <v>b</v>
      </c>
      <c r="C61" s="32"/>
      <c r="D61" s="59" t="s">
        <v>2</v>
      </c>
      <c r="E61" s="60"/>
      <c r="F61" s="60"/>
      <c r="G61" s="60"/>
      <c r="H61" s="60"/>
      <c r="I61" s="60"/>
    </row>
    <row r="62" spans="1:9" s="1" customFormat="1" ht="18" hidden="1">
      <c r="A62" s="4"/>
      <c r="B62" s="7" t="str">
        <f t="shared" si="5"/>
        <v>b</v>
      </c>
      <c r="C62" s="32"/>
      <c r="D62" s="59" t="s">
        <v>13</v>
      </c>
      <c r="E62" s="60"/>
      <c r="F62" s="60"/>
      <c r="G62" s="60"/>
      <c r="H62" s="60"/>
      <c r="I62" s="60"/>
    </row>
    <row r="63" spans="1:9" s="1" customFormat="1" ht="18" hidden="1">
      <c r="A63" s="4"/>
      <c r="B63" s="7" t="str">
        <f t="shared" si="5"/>
        <v>b</v>
      </c>
      <c r="C63" s="32"/>
      <c r="D63" s="59" t="s">
        <v>78</v>
      </c>
      <c r="E63" s="60"/>
      <c r="F63" s="60"/>
      <c r="G63" s="60"/>
      <c r="H63" s="60"/>
      <c r="I63" s="60"/>
    </row>
    <row r="64" spans="1:9" s="1" customFormat="1" ht="18" hidden="1">
      <c r="A64" s="4"/>
      <c r="B64" s="7" t="str">
        <f t="shared" si="5"/>
        <v>b</v>
      </c>
      <c r="C64" s="32"/>
      <c r="D64" s="59" t="s">
        <v>86</v>
      </c>
      <c r="E64" s="60"/>
      <c r="F64" s="60"/>
      <c r="G64" s="60"/>
      <c r="H64" s="60"/>
      <c r="I64" s="60"/>
    </row>
    <row r="65" spans="1:12" s="1" customFormat="1" ht="18" hidden="1">
      <c r="A65" s="4"/>
      <c r="B65" s="7" t="str">
        <f t="shared" si="5"/>
        <v>b</v>
      </c>
      <c r="C65" s="32"/>
      <c r="D65" s="59" t="s">
        <v>87</v>
      </c>
      <c r="E65" s="60"/>
      <c r="F65" s="60"/>
      <c r="G65" s="60"/>
      <c r="H65" s="60"/>
      <c r="I65" s="60"/>
    </row>
    <row r="66" spans="1:12" s="1" customFormat="1" ht="18" hidden="1">
      <c r="A66" s="4"/>
      <c r="B66" s="7" t="str">
        <f t="shared" si="5"/>
        <v>b</v>
      </c>
      <c r="C66" s="32"/>
      <c r="D66" s="59" t="s">
        <v>93</v>
      </c>
      <c r="E66" s="60"/>
      <c r="F66" s="60"/>
      <c r="G66" s="60"/>
      <c r="H66" s="60"/>
      <c r="I66" s="60"/>
    </row>
    <row r="67" spans="1:12" s="1" customFormat="1" ht="18" hidden="1">
      <c r="A67" s="4"/>
      <c r="B67" s="7" t="str">
        <f t="shared" si="5"/>
        <v>b</v>
      </c>
      <c r="C67" s="32"/>
      <c r="D67" s="59" t="s">
        <v>99</v>
      </c>
      <c r="E67" s="60"/>
      <c r="F67" s="60"/>
      <c r="G67" s="60"/>
      <c r="H67" s="60"/>
      <c r="I67" s="60"/>
    </row>
    <row r="68" spans="1:12" s="70" customFormat="1" ht="18" hidden="1">
      <c r="A68" s="65" t="s">
        <v>164</v>
      </c>
      <c r="B68" s="66" t="str">
        <f t="shared" si="5"/>
        <v>b</v>
      </c>
      <c r="C68" s="67"/>
      <c r="D68" s="68" t="s">
        <v>167</v>
      </c>
      <c r="E68" s="71"/>
      <c r="F68" s="71"/>
      <c r="G68" s="71"/>
      <c r="H68" s="71"/>
      <c r="I68" s="71"/>
    </row>
    <row r="69" spans="1:12" s="70" customFormat="1" ht="18" hidden="1">
      <c r="A69" s="65" t="s">
        <v>164</v>
      </c>
      <c r="B69" s="66" t="str">
        <f t="shared" si="5"/>
        <v>b</v>
      </c>
      <c r="C69" s="67"/>
      <c r="D69" s="68" t="s">
        <v>206</v>
      </c>
      <c r="E69" s="71"/>
      <c r="F69" s="71"/>
      <c r="G69" s="71"/>
      <c r="H69" s="71"/>
      <c r="I69" s="71"/>
    </row>
    <row r="70" spans="1:12" s="70" customFormat="1" ht="18" hidden="1">
      <c r="A70" s="65" t="s">
        <v>164</v>
      </c>
      <c r="B70" s="66" t="str">
        <f t="shared" si="5"/>
        <v>b</v>
      </c>
      <c r="C70" s="92"/>
      <c r="D70" s="93" t="s">
        <v>221</v>
      </c>
      <c r="E70" s="94"/>
      <c r="F70" s="94"/>
      <c r="G70" s="94"/>
      <c r="H70" s="94"/>
      <c r="I70" s="94"/>
    </row>
    <row r="71" spans="1:12" s="99" customFormat="1">
      <c r="A71" s="97"/>
      <c r="B71" s="98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99" customFormat="1">
      <c r="A72" s="97"/>
      <c r="B72" s="98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99" customFormat="1">
      <c r="A73" s="97"/>
      <c r="B73" s="98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99" customFormat="1" ht="54.75" customHeight="1">
      <c r="A74" s="97"/>
      <c r="B74" s="98"/>
      <c r="C74" s="95" t="s">
        <v>257</v>
      </c>
      <c r="D74" s="96" t="s">
        <v>263</v>
      </c>
      <c r="E74" s="61"/>
      <c r="F74" s="61"/>
      <c r="G74" s="61"/>
      <c r="H74" s="61"/>
      <c r="I74" s="61"/>
      <c r="J74" s="61"/>
      <c r="K74" s="61"/>
      <c r="L74" s="61"/>
    </row>
    <row r="75" spans="1:12" s="99" customFormat="1">
      <c r="A75" s="97"/>
      <c r="B75" s="98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99" customFormat="1">
      <c r="A76" s="97"/>
      <c r="B76" s="98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99" customFormat="1">
      <c r="A77" s="97"/>
      <c r="B77" s="98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99" customFormat="1" ht="15.75">
      <c r="A78" s="97"/>
      <c r="B78" s="98"/>
      <c r="C78" s="172" t="s">
        <v>262</v>
      </c>
      <c r="D78" s="172"/>
      <c r="E78" s="61"/>
      <c r="F78" s="61"/>
      <c r="G78" s="61"/>
      <c r="H78" s="61"/>
      <c r="I78" s="61"/>
      <c r="J78" s="61"/>
      <c r="K78" s="61"/>
      <c r="L78" s="61"/>
    </row>
    <row r="79" spans="1:12" s="99" customFormat="1">
      <c r="A79" s="97"/>
      <c r="B79" s="98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99" customFormat="1">
      <c r="A80" s="97"/>
      <c r="B80" s="98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99" customFormat="1">
      <c r="A81" s="97"/>
      <c r="B81" s="98"/>
      <c r="C81" s="61"/>
      <c r="D81" s="61"/>
      <c r="E81" s="61"/>
      <c r="F81" s="61"/>
      <c r="G81" s="61"/>
      <c r="H81" s="61"/>
      <c r="I81" s="61"/>
      <c r="J81" s="61"/>
      <c r="K81" s="61"/>
      <c r="L81" s="61"/>
    </row>
  </sheetData>
  <autoFilter ref="A5:L70">
    <filterColumn colId="1">
      <filters>
        <filter val="a"/>
      </filters>
    </filterColumn>
  </autoFilter>
  <mergeCells count="3">
    <mergeCell ref="C2:I2"/>
    <mergeCell ref="C3:I3"/>
    <mergeCell ref="C78:D78"/>
  </mergeCells>
  <printOptions horizontalCentered="1"/>
  <pageMargins left="0.19" right="0.26" top="0.37" bottom="0.38" header="0.3" footer="0.3"/>
  <pageSetup scale="60" fitToHeight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2:K23"/>
  <sheetViews>
    <sheetView view="pageBreakPreview" zoomScale="90" zoomScaleSheetLayoutView="90" workbookViewId="0"/>
  </sheetViews>
  <sheetFormatPr defaultRowHeight="12.75"/>
  <cols>
    <col min="1" max="1" width="4.28515625" style="118" customWidth="1"/>
    <col min="2" max="2" width="14" style="118" customWidth="1"/>
    <col min="3" max="3" width="39.7109375" style="118" customWidth="1"/>
    <col min="4" max="11" width="16.7109375" style="118" customWidth="1"/>
    <col min="12" max="16384" width="9.140625" style="118"/>
  </cols>
  <sheetData>
    <row r="2" spans="2:11" s="119" customFormat="1" ht="30.75" customHeight="1">
      <c r="B2" s="194" t="s">
        <v>281</v>
      </c>
      <c r="C2" s="194"/>
      <c r="D2" s="194"/>
      <c r="E2" s="194"/>
      <c r="F2" s="194"/>
      <c r="G2" s="194"/>
      <c r="H2" s="194"/>
      <c r="I2" s="194"/>
      <c r="J2" s="194"/>
      <c r="K2" s="194"/>
    </row>
    <row r="3" spans="2:11" s="119" customFormat="1" ht="30.75" customHeight="1">
      <c r="B3" s="194" t="s">
        <v>283</v>
      </c>
      <c r="C3" s="194"/>
      <c r="D3" s="194"/>
      <c r="E3" s="194"/>
      <c r="F3" s="194"/>
      <c r="G3" s="194"/>
      <c r="H3" s="194"/>
      <c r="I3" s="194"/>
      <c r="J3" s="194"/>
      <c r="K3" s="194"/>
    </row>
    <row r="4" spans="2:11" s="119" customFormat="1" ht="42" customHeight="1">
      <c r="J4" s="195" t="s">
        <v>282</v>
      </c>
      <c r="K4" s="195"/>
    </row>
    <row r="5" spans="2:11" ht="60">
      <c r="B5" s="120" t="s">
        <v>277</v>
      </c>
      <c r="C5" s="120" t="s">
        <v>278</v>
      </c>
      <c r="D5" s="120" t="s">
        <v>280</v>
      </c>
      <c r="E5" s="120" t="s">
        <v>336</v>
      </c>
      <c r="F5" s="120" t="s">
        <v>337</v>
      </c>
      <c r="G5" s="120" t="s">
        <v>338</v>
      </c>
      <c r="H5" s="120" t="s">
        <v>279</v>
      </c>
      <c r="I5" s="120" t="s">
        <v>316</v>
      </c>
      <c r="J5" s="120" t="s">
        <v>339</v>
      </c>
      <c r="K5" s="120" t="s">
        <v>340</v>
      </c>
    </row>
    <row r="6" spans="2:11"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2:11"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2:11"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2:11"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2:11"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2:11"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2:11"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2:11" s="119" customFormat="1"/>
    <row r="14" spans="2:11" s="119" customFormat="1"/>
    <row r="15" spans="2:11" s="119" customFormat="1"/>
    <row r="16" spans="2:11" s="119" customFormat="1"/>
    <row r="17" spans="2:3" s="119" customFormat="1"/>
    <row r="18" spans="2:3" s="119" customFormat="1" ht="22.5" customHeight="1">
      <c r="B18" s="196" t="s">
        <v>262</v>
      </c>
      <c r="C18" s="196"/>
    </row>
    <row r="19" spans="2:3" s="119" customFormat="1"/>
    <row r="20" spans="2:3" s="119" customFormat="1"/>
    <row r="21" spans="2:3" s="119" customFormat="1"/>
    <row r="22" spans="2:3" s="119" customFormat="1"/>
    <row r="23" spans="2:3" s="119" customFormat="1"/>
  </sheetData>
  <mergeCells count="4">
    <mergeCell ref="B2:K2"/>
    <mergeCell ref="J4:K4"/>
    <mergeCell ref="B18:C18"/>
    <mergeCell ref="B3:K3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theme="0"/>
    <pageSetUpPr fitToPage="1"/>
  </sheetPr>
  <dimension ref="A2:T247"/>
  <sheetViews>
    <sheetView tabSelected="1" view="pageBreakPreview" zoomScale="90" zoomScaleSheetLayoutView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H4" sqref="H4"/>
    </sheetView>
  </sheetViews>
  <sheetFormatPr defaultRowHeight="18"/>
  <cols>
    <col min="1" max="1" width="3.5703125" style="72" customWidth="1"/>
    <col min="2" max="2" width="2.7109375" style="72" customWidth="1"/>
    <col min="3" max="3" width="16.140625" style="73" customWidth="1"/>
    <col min="4" max="4" width="55.42578125" style="73" customWidth="1"/>
    <col min="5" max="5" width="17.5703125" style="136" customWidth="1"/>
    <col min="6" max="6" width="18.140625" style="73" customWidth="1"/>
    <col min="7" max="8" width="17.5703125" style="73" customWidth="1"/>
    <col min="9" max="10" width="17.5703125" style="73" hidden="1" customWidth="1"/>
    <col min="11" max="11" width="17.5703125" style="73" customWidth="1"/>
    <col min="12" max="12" width="17.5703125" style="73" hidden="1" customWidth="1"/>
    <col min="13" max="13" width="16.140625" style="73" hidden="1" customWidth="1"/>
    <col min="14" max="14" width="17.5703125" style="73" hidden="1" customWidth="1"/>
    <col min="15" max="15" width="17.5703125" style="73" customWidth="1"/>
    <col min="16" max="16" width="16.140625" style="73" hidden="1" customWidth="1"/>
    <col min="17" max="17" width="17.5703125" style="73" hidden="1" customWidth="1"/>
    <col min="18" max="18" width="17.42578125" style="73" customWidth="1"/>
    <col min="19" max="19" width="29.5703125" style="73" customWidth="1"/>
    <col min="20" max="20" width="12.7109375" style="73" customWidth="1"/>
    <col min="21" max="16384" width="9.140625" style="74"/>
  </cols>
  <sheetData>
    <row r="2" spans="1:20" s="86" customFormat="1" ht="18.75" customHeight="1">
      <c r="A2" s="84"/>
      <c r="B2" s="84"/>
      <c r="C2" s="171" t="s">
        <v>259</v>
      </c>
      <c r="D2" s="171"/>
      <c r="E2" s="12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62"/>
      <c r="S2" s="62"/>
      <c r="T2" s="62"/>
    </row>
    <row r="3" spans="1:20" s="86" customFormat="1" ht="33" customHeight="1">
      <c r="A3" s="84"/>
      <c r="B3" s="84"/>
      <c r="C3" s="173" t="s">
        <v>322</v>
      </c>
      <c r="D3" s="173"/>
      <c r="E3" s="124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62"/>
      <c r="S3" s="62"/>
      <c r="T3" s="62"/>
    </row>
    <row r="4" spans="1:20" s="86" customFormat="1">
      <c r="A4" s="84"/>
      <c r="B4" s="84"/>
      <c r="C4" s="62"/>
      <c r="D4" s="62"/>
      <c r="E4" s="125"/>
      <c r="F4" s="62"/>
      <c r="G4" s="62"/>
      <c r="H4" s="155">
        <f>H6-F6</f>
        <v>198500</v>
      </c>
      <c r="I4" s="62"/>
      <c r="J4" s="87"/>
      <c r="K4" s="62"/>
      <c r="L4" s="62"/>
      <c r="M4" s="62"/>
      <c r="N4" s="87"/>
      <c r="O4" s="62"/>
      <c r="P4" s="62"/>
      <c r="Q4" s="116" t="s">
        <v>236</v>
      </c>
      <c r="R4" s="62"/>
      <c r="S4" s="62"/>
      <c r="T4" s="62"/>
    </row>
    <row r="5" spans="1:20" ht="106.5" customHeight="1">
      <c r="C5" s="52" t="s">
        <v>235</v>
      </c>
      <c r="D5" s="53" t="s">
        <v>0</v>
      </c>
      <c r="E5" s="126" t="s">
        <v>319</v>
      </c>
      <c r="F5" s="52" t="s">
        <v>323</v>
      </c>
      <c r="G5" s="52" t="s">
        <v>324</v>
      </c>
      <c r="H5" s="52" t="s">
        <v>325</v>
      </c>
      <c r="I5" s="52" t="s">
        <v>230</v>
      </c>
      <c r="J5" s="52" t="s">
        <v>231</v>
      </c>
      <c r="K5" s="52" t="s">
        <v>326</v>
      </c>
      <c r="L5" s="52" t="s">
        <v>326</v>
      </c>
      <c r="M5" s="52" t="s">
        <v>230</v>
      </c>
      <c r="N5" s="52" t="s">
        <v>231</v>
      </c>
      <c r="O5" s="52" t="s">
        <v>274</v>
      </c>
      <c r="P5" s="117" t="s">
        <v>275</v>
      </c>
      <c r="Q5" s="117" t="s">
        <v>276</v>
      </c>
    </row>
    <row r="6" spans="1:20" ht="34.5" customHeight="1">
      <c r="A6" s="75" t="s">
        <v>164</v>
      </c>
      <c r="B6" s="75" t="str">
        <f>IF(OR(E6&lt;&gt;0,F6&lt;&gt;0,H6&lt;&gt;0,I6&lt;&gt;0,J6&lt;&gt;0),"a","b")</f>
        <v>a</v>
      </c>
      <c r="C6" s="51" t="s">
        <v>366</v>
      </c>
      <c r="D6" s="54" t="s">
        <v>346</v>
      </c>
      <c r="E6" s="127">
        <f t="shared" ref="E6:Q6" si="0">E9+E141+E204+E222</f>
        <v>3117587</v>
      </c>
      <c r="F6" s="127">
        <f t="shared" si="0"/>
        <v>2970000</v>
      </c>
      <c r="G6" s="127">
        <f t="shared" si="0"/>
        <v>2967812</v>
      </c>
      <c r="H6" s="127">
        <f t="shared" si="0"/>
        <v>3168500</v>
      </c>
      <c r="I6" s="127">
        <f t="shared" si="0"/>
        <v>3168500</v>
      </c>
      <c r="J6" s="127">
        <f t="shared" si="0"/>
        <v>0</v>
      </c>
      <c r="K6" s="127">
        <f>I6+M6</f>
        <v>3680700</v>
      </c>
      <c r="L6" s="127">
        <f t="shared" si="0"/>
        <v>512200</v>
      </c>
      <c r="M6" s="127">
        <f t="shared" si="0"/>
        <v>512200</v>
      </c>
      <c r="N6" s="127">
        <f t="shared" si="0"/>
        <v>0</v>
      </c>
      <c r="O6" s="127">
        <f>K6-H6</f>
        <v>512200</v>
      </c>
      <c r="P6" s="127">
        <f t="shared" si="0"/>
        <v>0</v>
      </c>
      <c r="Q6" s="127">
        <f t="shared" si="0"/>
        <v>0</v>
      </c>
    </row>
    <row r="7" spans="1:20" s="150" customFormat="1" ht="20.25" customHeight="1">
      <c r="A7" s="148" t="s">
        <v>164</v>
      </c>
      <c r="B7" s="148" t="str">
        <f t="shared" ref="B7:B70" si="1">IF(OR(E7&lt;&gt;0,F7&lt;&gt;0,H7&lt;&gt;0,I7&lt;&gt;0,J7&lt;&gt;0),"a","b")</f>
        <v>a</v>
      </c>
      <c r="C7" s="30"/>
      <c r="D7" s="56" t="s">
        <v>232</v>
      </c>
      <c r="E7" s="152">
        <v>174</v>
      </c>
      <c r="F7" s="152">
        <v>174</v>
      </c>
      <c r="G7" s="152">
        <v>174</v>
      </c>
      <c r="H7" s="151">
        <f>SUM(I7:J7)</f>
        <v>174</v>
      </c>
      <c r="I7" s="152">
        <v>174</v>
      </c>
      <c r="J7" s="152"/>
      <c r="K7" s="151">
        <f t="shared" ref="K7:K70" si="2">I7+M7</f>
        <v>348</v>
      </c>
      <c r="L7" s="151">
        <v>174</v>
      </c>
      <c r="M7" s="152">
        <v>174</v>
      </c>
      <c r="N7" s="152"/>
      <c r="O7" s="151">
        <f t="shared" ref="O7:O70" si="3">K7-H7</f>
        <v>174</v>
      </c>
      <c r="P7" s="152"/>
      <c r="Q7" s="152"/>
      <c r="R7" s="149"/>
      <c r="S7" s="149"/>
      <c r="T7" s="149"/>
    </row>
    <row r="8" spans="1:20" s="150" customFormat="1" ht="18" customHeight="1">
      <c r="A8" s="148"/>
      <c r="B8" s="148" t="str">
        <f t="shared" si="1"/>
        <v>a</v>
      </c>
      <c r="C8" s="30"/>
      <c r="D8" s="56" t="s">
        <v>233</v>
      </c>
      <c r="E8" s="152">
        <v>38</v>
      </c>
      <c r="F8" s="152">
        <v>38</v>
      </c>
      <c r="G8" s="152">
        <v>38</v>
      </c>
      <c r="H8" s="151">
        <f>SUM(I8:J8)</f>
        <v>38</v>
      </c>
      <c r="I8" s="152">
        <v>38</v>
      </c>
      <c r="J8" s="152"/>
      <c r="K8" s="151">
        <f t="shared" si="2"/>
        <v>76</v>
      </c>
      <c r="L8" s="151">
        <v>38</v>
      </c>
      <c r="M8" s="152">
        <v>38</v>
      </c>
      <c r="N8" s="152"/>
      <c r="O8" s="151">
        <f t="shared" si="3"/>
        <v>38</v>
      </c>
      <c r="P8" s="152"/>
      <c r="Q8" s="152"/>
      <c r="R8" s="149"/>
      <c r="S8" s="149"/>
      <c r="T8" s="149"/>
    </row>
    <row r="9" spans="1:20" s="143" customFormat="1">
      <c r="A9" s="137" t="s">
        <v>164</v>
      </c>
      <c r="B9" s="137" t="str">
        <f t="shared" si="1"/>
        <v>a</v>
      </c>
      <c r="C9" s="67"/>
      <c r="D9" s="68" t="s">
        <v>1</v>
      </c>
      <c r="E9" s="140">
        <f t="shared" ref="E9:Q9" si="4">E10+E21+E89+E97+E98+E108+E118</f>
        <v>3080827</v>
      </c>
      <c r="F9" s="140">
        <f t="shared" si="4"/>
        <v>2930000</v>
      </c>
      <c r="G9" s="140">
        <f t="shared" si="4"/>
        <v>2923612</v>
      </c>
      <c r="H9" s="140">
        <f>H10+H21+H89+H97+H98+H108+H118</f>
        <v>3128500</v>
      </c>
      <c r="I9" s="140">
        <f t="shared" si="4"/>
        <v>3128500</v>
      </c>
      <c r="J9" s="140">
        <f t="shared" si="4"/>
        <v>0</v>
      </c>
      <c r="K9" s="140">
        <f t="shared" si="2"/>
        <v>3430700</v>
      </c>
      <c r="L9" s="140">
        <f t="shared" si="4"/>
        <v>302200</v>
      </c>
      <c r="M9" s="140">
        <f t="shared" si="4"/>
        <v>302200</v>
      </c>
      <c r="N9" s="140">
        <f t="shared" si="4"/>
        <v>0</v>
      </c>
      <c r="O9" s="140">
        <f t="shared" si="3"/>
        <v>302200</v>
      </c>
      <c r="P9" s="140">
        <f t="shared" si="4"/>
        <v>0</v>
      </c>
      <c r="Q9" s="140">
        <f t="shared" si="4"/>
        <v>0</v>
      </c>
      <c r="R9" s="139"/>
      <c r="S9" s="139"/>
      <c r="T9" s="139"/>
    </row>
    <row r="10" spans="1:20">
      <c r="A10" s="75" t="s">
        <v>164</v>
      </c>
      <c r="B10" s="75" t="str">
        <f t="shared" si="1"/>
        <v>a</v>
      </c>
      <c r="C10" s="32"/>
      <c r="D10" s="59" t="s">
        <v>2</v>
      </c>
      <c r="E10" s="138">
        <f t="shared" ref="E10:Q10" si="5">E11+E20</f>
        <v>2466000</v>
      </c>
      <c r="F10" s="138">
        <f t="shared" si="5"/>
        <v>2430000</v>
      </c>
      <c r="G10" s="138">
        <f t="shared" si="5"/>
        <v>2427000</v>
      </c>
      <c r="H10" s="138">
        <f t="shared" si="5"/>
        <v>2437500</v>
      </c>
      <c r="I10" s="138">
        <f t="shared" si="5"/>
        <v>2437500</v>
      </c>
      <c r="J10" s="138">
        <f t="shared" si="5"/>
        <v>0</v>
      </c>
      <c r="K10" s="138">
        <f t="shared" si="2"/>
        <v>2699700</v>
      </c>
      <c r="L10" s="138">
        <f t="shared" si="5"/>
        <v>262200</v>
      </c>
      <c r="M10" s="138">
        <f t="shared" si="5"/>
        <v>262200</v>
      </c>
      <c r="N10" s="138">
        <f t="shared" si="5"/>
        <v>0</v>
      </c>
      <c r="O10" s="138">
        <f t="shared" si="3"/>
        <v>262200</v>
      </c>
      <c r="P10" s="138">
        <f t="shared" si="5"/>
        <v>0</v>
      </c>
      <c r="Q10" s="138">
        <f t="shared" si="5"/>
        <v>0</v>
      </c>
    </row>
    <row r="11" spans="1:20">
      <c r="A11" s="75"/>
      <c r="B11" s="75" t="str">
        <f t="shared" si="1"/>
        <v>a</v>
      </c>
      <c r="C11" s="33"/>
      <c r="D11" s="76" t="s">
        <v>3</v>
      </c>
      <c r="E11" s="131">
        <f t="shared" ref="E11:Q11" si="6">E12+E19</f>
        <v>2466000</v>
      </c>
      <c r="F11" s="131">
        <f t="shared" si="6"/>
        <v>2430000</v>
      </c>
      <c r="G11" s="131">
        <f t="shared" si="6"/>
        <v>2427000</v>
      </c>
      <c r="H11" s="131">
        <f t="shared" si="6"/>
        <v>2437500</v>
      </c>
      <c r="I11" s="131">
        <f t="shared" si="6"/>
        <v>2437500</v>
      </c>
      <c r="J11" s="131">
        <f t="shared" si="6"/>
        <v>0</v>
      </c>
      <c r="K11" s="131">
        <f t="shared" si="2"/>
        <v>2699700</v>
      </c>
      <c r="L11" s="131">
        <f t="shared" si="6"/>
        <v>262200</v>
      </c>
      <c r="M11" s="131">
        <f t="shared" si="6"/>
        <v>262200</v>
      </c>
      <c r="N11" s="131">
        <f t="shared" si="6"/>
        <v>0</v>
      </c>
      <c r="O11" s="131">
        <f t="shared" si="3"/>
        <v>262200</v>
      </c>
      <c r="P11" s="131">
        <f t="shared" si="6"/>
        <v>0</v>
      </c>
      <c r="Q11" s="131">
        <f t="shared" si="6"/>
        <v>0</v>
      </c>
    </row>
    <row r="12" spans="1:20" ht="21.75" customHeight="1">
      <c r="A12" s="75"/>
      <c r="B12" s="75" t="str">
        <f t="shared" si="1"/>
        <v>a</v>
      </c>
      <c r="C12" s="34"/>
      <c r="D12" s="77" t="s">
        <v>4</v>
      </c>
      <c r="E12" s="132">
        <f>SUM(E13:E18)</f>
        <v>2466000</v>
      </c>
      <c r="F12" s="132">
        <f t="shared" ref="F12:Q12" si="7">SUM(F13:F18)</f>
        <v>2430000</v>
      </c>
      <c r="G12" s="132">
        <f t="shared" si="7"/>
        <v>2427000</v>
      </c>
      <c r="H12" s="132">
        <f t="shared" si="7"/>
        <v>2437500</v>
      </c>
      <c r="I12" s="132">
        <f t="shared" si="7"/>
        <v>2437500</v>
      </c>
      <c r="J12" s="132">
        <f t="shared" si="7"/>
        <v>0</v>
      </c>
      <c r="K12" s="132">
        <f t="shared" si="2"/>
        <v>2699700</v>
      </c>
      <c r="L12" s="132">
        <f t="shared" si="7"/>
        <v>262200</v>
      </c>
      <c r="M12" s="132">
        <f t="shared" si="7"/>
        <v>262200</v>
      </c>
      <c r="N12" s="132">
        <f t="shared" si="7"/>
        <v>0</v>
      </c>
      <c r="O12" s="132">
        <f t="shared" si="3"/>
        <v>262200</v>
      </c>
      <c r="P12" s="132">
        <f t="shared" si="7"/>
        <v>0</v>
      </c>
      <c r="Q12" s="132">
        <f t="shared" si="7"/>
        <v>0</v>
      </c>
    </row>
    <row r="13" spans="1:20">
      <c r="A13" s="75"/>
      <c r="B13" s="75" t="str">
        <f t="shared" si="1"/>
        <v>a</v>
      </c>
      <c r="C13" s="35"/>
      <c r="D13" s="78" t="s">
        <v>5</v>
      </c>
      <c r="E13" s="133">
        <v>2036799</v>
      </c>
      <c r="F13" s="133">
        <v>2250000</v>
      </c>
      <c r="G13" s="158">
        <f>2250000-G15-3000</f>
        <v>2187000</v>
      </c>
      <c r="H13" s="133">
        <f>SUM(I13:J13)</f>
        <v>2250000</v>
      </c>
      <c r="I13" s="133">
        <f>187500*12</f>
        <v>2250000</v>
      </c>
      <c r="J13" s="133"/>
      <c r="K13" s="133">
        <f t="shared" si="2"/>
        <v>2250000</v>
      </c>
      <c r="L13" s="133">
        <f>SUM(M13:N13)</f>
        <v>0</v>
      </c>
      <c r="M13" s="170"/>
      <c r="N13" s="133"/>
      <c r="O13" s="133">
        <f t="shared" si="3"/>
        <v>0</v>
      </c>
      <c r="P13" s="133"/>
      <c r="Q13" s="133"/>
    </row>
    <row r="14" spans="1:20" hidden="1">
      <c r="A14" s="75"/>
      <c r="B14" s="75" t="str">
        <f t="shared" si="1"/>
        <v>b</v>
      </c>
      <c r="C14" s="35"/>
      <c r="D14" s="78" t="s">
        <v>6</v>
      </c>
      <c r="E14" s="133"/>
      <c r="F14" s="133"/>
      <c r="G14" s="158"/>
      <c r="H14" s="133">
        <f t="shared" ref="H14:H77" si="8">SUM(I14:J14)</f>
        <v>0</v>
      </c>
      <c r="I14" s="133"/>
      <c r="J14" s="133"/>
      <c r="K14" s="133">
        <f t="shared" si="2"/>
        <v>0</v>
      </c>
      <c r="L14" s="133">
        <f t="shared" ref="L14:L77" si="9">SUM(M14:N14)</f>
        <v>0</v>
      </c>
      <c r="M14" s="133"/>
      <c r="N14" s="133"/>
      <c r="O14" s="133">
        <f t="shared" si="3"/>
        <v>0</v>
      </c>
      <c r="P14" s="133"/>
      <c r="Q14" s="133"/>
    </row>
    <row r="15" spans="1:20">
      <c r="A15" s="75"/>
      <c r="B15" s="75" t="str">
        <f t="shared" si="1"/>
        <v>a</v>
      </c>
      <c r="C15" s="35"/>
      <c r="D15" s="78" t="s">
        <v>7</v>
      </c>
      <c r="E15" s="133">
        <v>334951</v>
      </c>
      <c r="F15" s="133"/>
      <c r="G15" s="158">
        <v>60000</v>
      </c>
      <c r="H15" s="133">
        <f t="shared" si="8"/>
        <v>187500</v>
      </c>
      <c r="I15" s="133">
        <f>'N3 (saStato)'!$S$19</f>
        <v>187500</v>
      </c>
      <c r="J15" s="133"/>
      <c r="K15" s="133">
        <f t="shared" si="2"/>
        <v>187500</v>
      </c>
      <c r="L15" s="133">
        <f t="shared" si="9"/>
        <v>0</v>
      </c>
      <c r="M15" s="133"/>
      <c r="N15" s="133"/>
      <c r="O15" s="133">
        <f t="shared" si="3"/>
        <v>0</v>
      </c>
      <c r="P15" s="133"/>
      <c r="Q15" s="133"/>
    </row>
    <row r="16" spans="1:20">
      <c r="A16" s="75"/>
      <c r="B16" s="75" t="str">
        <f t="shared" si="1"/>
        <v>a</v>
      </c>
      <c r="C16" s="35"/>
      <c r="D16" s="78" t="s">
        <v>8</v>
      </c>
      <c r="E16" s="133">
        <v>94250</v>
      </c>
      <c r="F16" s="133">
        <v>180000</v>
      </c>
      <c r="G16" s="158">
        <v>180000</v>
      </c>
      <c r="H16" s="133">
        <f t="shared" si="8"/>
        <v>0</v>
      </c>
      <c r="I16" s="133"/>
      <c r="J16" s="133"/>
      <c r="K16" s="133">
        <f t="shared" si="2"/>
        <v>262200</v>
      </c>
      <c r="L16" s="133">
        <f t="shared" si="9"/>
        <v>262200</v>
      </c>
      <c r="M16" s="133">
        <f>'N3 (saStato)'!AA19</f>
        <v>262200</v>
      </c>
      <c r="N16" s="133"/>
      <c r="O16" s="133">
        <f t="shared" si="3"/>
        <v>262200</v>
      </c>
      <c r="P16" s="133"/>
      <c r="Q16" s="133"/>
    </row>
    <row r="17" spans="1:17" hidden="1">
      <c r="A17" s="75"/>
      <c r="B17" s="75" t="str">
        <f t="shared" si="1"/>
        <v>b</v>
      </c>
      <c r="C17" s="35"/>
      <c r="D17" s="78" t="s">
        <v>9</v>
      </c>
      <c r="E17" s="133"/>
      <c r="F17" s="133"/>
      <c r="G17" s="158"/>
      <c r="H17" s="133">
        <f t="shared" si="8"/>
        <v>0</v>
      </c>
      <c r="I17" s="133"/>
      <c r="J17" s="133"/>
      <c r="K17" s="133">
        <f t="shared" si="2"/>
        <v>0</v>
      </c>
      <c r="L17" s="133">
        <f t="shared" si="9"/>
        <v>0</v>
      </c>
      <c r="M17" s="133"/>
      <c r="N17" s="133"/>
      <c r="O17" s="133">
        <f t="shared" si="3"/>
        <v>0</v>
      </c>
      <c r="P17" s="133"/>
      <c r="Q17" s="133"/>
    </row>
    <row r="18" spans="1:17" hidden="1">
      <c r="A18" s="75"/>
      <c r="B18" s="75" t="str">
        <f t="shared" si="1"/>
        <v>b</v>
      </c>
      <c r="C18" s="35"/>
      <c r="D18" s="78" t="s">
        <v>10</v>
      </c>
      <c r="E18" s="133"/>
      <c r="F18" s="133"/>
      <c r="G18" s="158"/>
      <c r="H18" s="133">
        <f t="shared" si="8"/>
        <v>0</v>
      </c>
      <c r="I18" s="133"/>
      <c r="J18" s="133"/>
      <c r="K18" s="133">
        <f t="shared" si="2"/>
        <v>0</v>
      </c>
      <c r="L18" s="133">
        <f t="shared" si="9"/>
        <v>0</v>
      </c>
      <c r="M18" s="133"/>
      <c r="N18" s="133"/>
      <c r="O18" s="133">
        <f t="shared" si="3"/>
        <v>0</v>
      </c>
      <c r="P18" s="133"/>
      <c r="Q18" s="133"/>
    </row>
    <row r="19" spans="1:17" hidden="1">
      <c r="A19" s="75"/>
      <c r="B19" s="75" t="str">
        <f t="shared" si="1"/>
        <v>b</v>
      </c>
      <c r="C19" s="34"/>
      <c r="D19" s="77" t="s">
        <v>11</v>
      </c>
      <c r="E19" s="132"/>
      <c r="F19" s="132"/>
      <c r="G19" s="159"/>
      <c r="H19" s="133">
        <f t="shared" si="8"/>
        <v>0</v>
      </c>
      <c r="I19" s="132"/>
      <c r="J19" s="132"/>
      <c r="K19" s="133">
        <f t="shared" si="2"/>
        <v>0</v>
      </c>
      <c r="L19" s="133">
        <f t="shared" si="9"/>
        <v>0</v>
      </c>
      <c r="M19" s="132"/>
      <c r="N19" s="132"/>
      <c r="O19" s="133">
        <f t="shared" si="3"/>
        <v>0</v>
      </c>
      <c r="P19" s="132"/>
      <c r="Q19" s="132"/>
    </row>
    <row r="20" spans="1:17" hidden="1">
      <c r="A20" s="75"/>
      <c r="B20" s="75" t="str">
        <f t="shared" si="1"/>
        <v>b</v>
      </c>
      <c r="C20" s="33"/>
      <c r="D20" s="76" t="s">
        <v>12</v>
      </c>
      <c r="E20" s="128"/>
      <c r="F20" s="128"/>
      <c r="G20" s="160"/>
      <c r="H20" s="133">
        <f t="shared" si="8"/>
        <v>0</v>
      </c>
      <c r="I20" s="128"/>
      <c r="J20" s="128"/>
      <c r="K20" s="133">
        <f t="shared" si="2"/>
        <v>0</v>
      </c>
      <c r="L20" s="133">
        <f t="shared" si="9"/>
        <v>0</v>
      </c>
      <c r="M20" s="128"/>
      <c r="N20" s="128"/>
      <c r="O20" s="133">
        <f t="shared" si="3"/>
        <v>0</v>
      </c>
      <c r="P20" s="128"/>
      <c r="Q20" s="128"/>
    </row>
    <row r="21" spans="1:17">
      <c r="A21" s="75"/>
      <c r="B21" s="75" t="str">
        <f t="shared" si="1"/>
        <v>a</v>
      </c>
      <c r="C21" s="32"/>
      <c r="D21" s="59" t="s">
        <v>13</v>
      </c>
      <c r="E21" s="138">
        <f t="shared" ref="E21:Q21" si="10">E22+E23+E26+E62+E63+E64+E65+E66+E73+E74</f>
        <v>593551</v>
      </c>
      <c r="F21" s="138">
        <f t="shared" si="10"/>
        <v>480000</v>
      </c>
      <c r="G21" s="161">
        <f t="shared" si="10"/>
        <v>473612</v>
      </c>
      <c r="H21" s="138">
        <f t="shared" si="10"/>
        <v>672000</v>
      </c>
      <c r="I21" s="138">
        <f t="shared" si="10"/>
        <v>672000</v>
      </c>
      <c r="J21" s="138">
        <f t="shared" si="10"/>
        <v>0</v>
      </c>
      <c r="K21" s="138">
        <f t="shared" si="2"/>
        <v>712000</v>
      </c>
      <c r="L21" s="138">
        <f t="shared" si="10"/>
        <v>40000</v>
      </c>
      <c r="M21" s="138">
        <f t="shared" si="10"/>
        <v>40000</v>
      </c>
      <c r="N21" s="138">
        <f t="shared" si="10"/>
        <v>0</v>
      </c>
      <c r="O21" s="138">
        <f t="shared" si="3"/>
        <v>40000</v>
      </c>
      <c r="P21" s="138">
        <f t="shared" si="10"/>
        <v>0</v>
      </c>
      <c r="Q21" s="138">
        <f t="shared" si="10"/>
        <v>0</v>
      </c>
    </row>
    <row r="22" spans="1:17">
      <c r="A22" s="75"/>
      <c r="B22" s="75" t="str">
        <f t="shared" si="1"/>
        <v>a</v>
      </c>
      <c r="C22" s="33"/>
      <c r="D22" s="76" t="s">
        <v>14</v>
      </c>
      <c r="E22" s="134">
        <v>194287</v>
      </c>
      <c r="F22" s="134">
        <v>114000</v>
      </c>
      <c r="G22" s="162">
        <f>114000+183.2</f>
        <v>114183.2</v>
      </c>
      <c r="H22" s="133">
        <f t="shared" si="8"/>
        <v>250000</v>
      </c>
      <c r="I22" s="134">
        <v>250000</v>
      </c>
      <c r="J22" s="134"/>
      <c r="K22" s="133">
        <f t="shared" si="2"/>
        <v>290000</v>
      </c>
      <c r="L22" s="133">
        <f t="shared" si="9"/>
        <v>40000</v>
      </c>
      <c r="M22" s="134">
        <v>40000</v>
      </c>
      <c r="N22" s="134"/>
      <c r="O22" s="133">
        <f t="shared" si="3"/>
        <v>40000</v>
      </c>
      <c r="P22" s="134"/>
      <c r="Q22" s="134"/>
    </row>
    <row r="23" spans="1:17">
      <c r="A23" s="75"/>
      <c r="B23" s="75" t="str">
        <f t="shared" si="1"/>
        <v>a</v>
      </c>
      <c r="C23" s="33"/>
      <c r="D23" s="76" t="s">
        <v>15</v>
      </c>
      <c r="E23" s="131">
        <f>SUM(E24:E25)</f>
        <v>154344</v>
      </c>
      <c r="F23" s="131">
        <f t="shared" ref="F23:Q23" si="11">SUM(F24:F25)</f>
        <v>150000</v>
      </c>
      <c r="G23" s="163">
        <f t="shared" si="11"/>
        <v>150000</v>
      </c>
      <c r="H23" s="131">
        <f t="shared" si="11"/>
        <v>150000</v>
      </c>
      <c r="I23" s="131">
        <f t="shared" si="11"/>
        <v>150000</v>
      </c>
      <c r="J23" s="131">
        <f t="shared" si="11"/>
        <v>0</v>
      </c>
      <c r="K23" s="131">
        <f t="shared" si="2"/>
        <v>150000</v>
      </c>
      <c r="L23" s="131">
        <f t="shared" si="11"/>
        <v>0</v>
      </c>
      <c r="M23" s="131">
        <f t="shared" si="11"/>
        <v>0</v>
      </c>
      <c r="N23" s="131">
        <f t="shared" si="11"/>
        <v>0</v>
      </c>
      <c r="O23" s="131">
        <f t="shared" si="3"/>
        <v>0</v>
      </c>
      <c r="P23" s="131">
        <f t="shared" si="11"/>
        <v>0</v>
      </c>
      <c r="Q23" s="131">
        <f t="shared" si="11"/>
        <v>0</v>
      </c>
    </row>
    <row r="24" spans="1:17">
      <c r="A24" s="75"/>
      <c r="B24" s="75" t="str">
        <f t="shared" si="1"/>
        <v>a</v>
      </c>
      <c r="C24" s="34"/>
      <c r="D24" s="77" t="s">
        <v>16</v>
      </c>
      <c r="E24" s="132">
        <v>143789</v>
      </c>
      <c r="F24" s="132">
        <v>130000</v>
      </c>
      <c r="G24" s="159">
        <v>130000</v>
      </c>
      <c r="H24" s="133">
        <f t="shared" si="8"/>
        <v>130000</v>
      </c>
      <c r="I24" s="132">
        <v>130000</v>
      </c>
      <c r="J24" s="132"/>
      <c r="K24" s="133">
        <f t="shared" si="2"/>
        <v>130000</v>
      </c>
      <c r="L24" s="133">
        <f t="shared" si="9"/>
        <v>0</v>
      </c>
      <c r="M24" s="132"/>
      <c r="N24" s="132"/>
      <c r="O24" s="133">
        <f t="shared" si="3"/>
        <v>0</v>
      </c>
      <c r="P24" s="132"/>
      <c r="Q24" s="132"/>
    </row>
    <row r="25" spans="1:17">
      <c r="A25" s="75"/>
      <c r="B25" s="75" t="str">
        <f t="shared" si="1"/>
        <v>a</v>
      </c>
      <c r="C25" s="34"/>
      <c r="D25" s="77" t="s">
        <v>17</v>
      </c>
      <c r="E25" s="132">
        <v>10555</v>
      </c>
      <c r="F25" s="132">
        <v>20000</v>
      </c>
      <c r="G25" s="159">
        <v>20000</v>
      </c>
      <c r="H25" s="133">
        <f t="shared" si="8"/>
        <v>20000</v>
      </c>
      <c r="I25" s="132">
        <v>20000</v>
      </c>
      <c r="J25" s="132"/>
      <c r="K25" s="133">
        <f t="shared" si="2"/>
        <v>20000</v>
      </c>
      <c r="L25" s="133">
        <f t="shared" si="9"/>
        <v>0</v>
      </c>
      <c r="M25" s="132"/>
      <c r="N25" s="132"/>
      <c r="O25" s="133">
        <f t="shared" si="3"/>
        <v>0</v>
      </c>
      <c r="P25" s="132"/>
      <c r="Q25" s="132"/>
    </row>
    <row r="26" spans="1:17">
      <c r="A26" s="75"/>
      <c r="B26" s="75" t="str">
        <f t="shared" si="1"/>
        <v>a</v>
      </c>
      <c r="C26" s="33"/>
      <c r="D26" s="76" t="s">
        <v>165</v>
      </c>
      <c r="E26" s="131">
        <f>E27+E28+E29+E30+E42+E46+E47+E48+E49+E50+E51+E52+E60+E61</f>
        <v>88233</v>
      </c>
      <c r="F26" s="131">
        <f>F27+F28+F29+F30+F42+F46+F47+F48+F49+F50+F51+F52+F60+F61</f>
        <v>70000</v>
      </c>
      <c r="G26" s="163">
        <f>G27+G28+G29+G30+G42+G46+G47+G48+G49+G50+G51+G52+G60+G61</f>
        <v>67812</v>
      </c>
      <c r="H26" s="131">
        <f>H27+H28+H29+H30+H42+H46+H47+H48+H49+H50+H51+H52+H60+H61</f>
        <v>95000</v>
      </c>
      <c r="I26" s="131">
        <f t="shared" ref="I26:Q26" si="12">I27+I28+I29+I30+I42+I46+I47+I48+I49+I50+I51+I52+I60+I61</f>
        <v>95000</v>
      </c>
      <c r="J26" s="131">
        <f t="shared" si="12"/>
        <v>0</v>
      </c>
      <c r="K26" s="131">
        <f t="shared" si="2"/>
        <v>95000</v>
      </c>
      <c r="L26" s="131">
        <f t="shared" si="12"/>
        <v>0</v>
      </c>
      <c r="M26" s="131">
        <f t="shared" si="12"/>
        <v>0</v>
      </c>
      <c r="N26" s="131">
        <f t="shared" si="12"/>
        <v>0</v>
      </c>
      <c r="O26" s="131">
        <f t="shared" si="3"/>
        <v>0</v>
      </c>
      <c r="P26" s="131">
        <f t="shared" si="12"/>
        <v>0</v>
      </c>
      <c r="Q26" s="131">
        <f t="shared" si="12"/>
        <v>0</v>
      </c>
    </row>
    <row r="27" spans="1:17" ht="72">
      <c r="A27" s="75"/>
      <c r="B27" s="75" t="str">
        <f t="shared" si="1"/>
        <v>a</v>
      </c>
      <c r="C27" s="34"/>
      <c r="D27" s="77" t="s">
        <v>284</v>
      </c>
      <c r="E27" s="132">
        <v>15987</v>
      </c>
      <c r="F27" s="132">
        <v>14000</v>
      </c>
      <c r="G27" s="159">
        <v>14000</v>
      </c>
      <c r="H27" s="133">
        <f t="shared" si="8"/>
        <v>17000</v>
      </c>
      <c r="I27" s="132">
        <v>17000</v>
      </c>
      <c r="J27" s="132"/>
      <c r="K27" s="133">
        <f t="shared" si="2"/>
        <v>17000</v>
      </c>
      <c r="L27" s="133">
        <f t="shared" si="9"/>
        <v>0</v>
      </c>
      <c r="M27" s="132"/>
      <c r="N27" s="132"/>
      <c r="O27" s="133">
        <f t="shared" si="3"/>
        <v>0</v>
      </c>
      <c r="P27" s="132"/>
      <c r="Q27" s="132"/>
    </row>
    <row r="28" spans="1:17" ht="36" hidden="1">
      <c r="A28" s="75"/>
      <c r="B28" s="75" t="str">
        <f t="shared" si="1"/>
        <v>b</v>
      </c>
      <c r="C28" s="34"/>
      <c r="D28" s="77" t="s">
        <v>285</v>
      </c>
      <c r="E28" s="132"/>
      <c r="F28" s="132"/>
      <c r="G28" s="159"/>
      <c r="H28" s="133">
        <f t="shared" si="8"/>
        <v>0</v>
      </c>
      <c r="I28" s="132"/>
      <c r="J28" s="132"/>
      <c r="K28" s="133">
        <f t="shared" si="2"/>
        <v>0</v>
      </c>
      <c r="L28" s="133">
        <f t="shared" si="9"/>
        <v>0</v>
      </c>
      <c r="M28" s="132"/>
      <c r="N28" s="132"/>
      <c r="O28" s="133">
        <f t="shared" si="3"/>
        <v>0</v>
      </c>
      <c r="P28" s="132"/>
      <c r="Q28" s="132"/>
    </row>
    <row r="29" spans="1:17" ht="83.25" customHeight="1">
      <c r="A29" s="75"/>
      <c r="B29" s="75" t="str">
        <f t="shared" si="1"/>
        <v>a</v>
      </c>
      <c r="C29" s="34"/>
      <c r="D29" s="77" t="s">
        <v>286</v>
      </c>
      <c r="E29" s="132">
        <v>7910</v>
      </c>
      <c r="F29" s="132">
        <v>7000</v>
      </c>
      <c r="G29" s="159">
        <v>7000</v>
      </c>
      <c r="H29" s="133">
        <f t="shared" si="8"/>
        <v>8000</v>
      </c>
      <c r="I29" s="132">
        <v>8000</v>
      </c>
      <c r="J29" s="132"/>
      <c r="K29" s="133">
        <f t="shared" si="2"/>
        <v>8000</v>
      </c>
      <c r="L29" s="133">
        <f t="shared" si="9"/>
        <v>0</v>
      </c>
      <c r="M29" s="132"/>
      <c r="N29" s="132"/>
      <c r="O29" s="133">
        <f t="shared" si="3"/>
        <v>0</v>
      </c>
      <c r="P29" s="132"/>
      <c r="Q29" s="132"/>
    </row>
    <row r="30" spans="1:17" ht="36">
      <c r="A30" s="75"/>
      <c r="B30" s="75" t="str">
        <f t="shared" si="1"/>
        <v>a</v>
      </c>
      <c r="C30" s="34"/>
      <c r="D30" s="77" t="s">
        <v>21</v>
      </c>
      <c r="E30" s="132">
        <f t="shared" ref="E30:Q30" si="13">SUM(E31:E41)</f>
        <v>12854</v>
      </c>
      <c r="F30" s="132">
        <f t="shared" si="13"/>
        <v>26000</v>
      </c>
      <c r="G30" s="159">
        <f t="shared" si="13"/>
        <v>23362</v>
      </c>
      <c r="H30" s="132">
        <f t="shared" si="13"/>
        <v>31000</v>
      </c>
      <c r="I30" s="132">
        <f t="shared" si="13"/>
        <v>31000</v>
      </c>
      <c r="J30" s="132">
        <f t="shared" si="13"/>
        <v>0</v>
      </c>
      <c r="K30" s="132">
        <f t="shared" si="2"/>
        <v>31000</v>
      </c>
      <c r="L30" s="132">
        <f t="shared" si="13"/>
        <v>0</v>
      </c>
      <c r="M30" s="132">
        <f t="shared" si="13"/>
        <v>0</v>
      </c>
      <c r="N30" s="132">
        <f t="shared" si="13"/>
        <v>0</v>
      </c>
      <c r="O30" s="132">
        <f t="shared" si="3"/>
        <v>0</v>
      </c>
      <c r="P30" s="132">
        <f t="shared" si="13"/>
        <v>0</v>
      </c>
      <c r="Q30" s="132">
        <f t="shared" si="13"/>
        <v>0</v>
      </c>
    </row>
    <row r="31" spans="1:17">
      <c r="A31" s="75"/>
      <c r="B31" s="75" t="str">
        <f t="shared" si="1"/>
        <v>a</v>
      </c>
      <c r="C31" s="35"/>
      <c r="D31" s="78" t="s">
        <v>22</v>
      </c>
      <c r="E31" s="133">
        <v>2075</v>
      </c>
      <c r="F31" s="133"/>
      <c r="G31" s="158"/>
      <c r="H31" s="133">
        <f t="shared" si="8"/>
        <v>0</v>
      </c>
      <c r="I31" s="133"/>
      <c r="J31" s="133"/>
      <c r="K31" s="133">
        <f t="shared" si="2"/>
        <v>0</v>
      </c>
      <c r="L31" s="133">
        <f t="shared" si="9"/>
        <v>0</v>
      </c>
      <c r="M31" s="133"/>
      <c r="N31" s="133"/>
      <c r="O31" s="133">
        <f t="shared" si="3"/>
        <v>0</v>
      </c>
      <c r="P31" s="133"/>
      <c r="Q31" s="133"/>
    </row>
    <row r="32" spans="1:17" hidden="1">
      <c r="A32" s="75"/>
      <c r="B32" s="75" t="str">
        <f t="shared" si="1"/>
        <v>b</v>
      </c>
      <c r="C32" s="35"/>
      <c r="D32" s="78" t="s">
        <v>23</v>
      </c>
      <c r="E32" s="133"/>
      <c r="F32" s="133"/>
      <c r="G32" s="158"/>
      <c r="H32" s="133">
        <f t="shared" si="8"/>
        <v>0</v>
      </c>
      <c r="I32" s="133"/>
      <c r="J32" s="133"/>
      <c r="K32" s="133">
        <f t="shared" si="2"/>
        <v>0</v>
      </c>
      <c r="L32" s="133">
        <f t="shared" si="9"/>
        <v>0</v>
      </c>
      <c r="M32" s="133"/>
      <c r="N32" s="133"/>
      <c r="O32" s="133">
        <f t="shared" si="3"/>
        <v>0</v>
      </c>
      <c r="P32" s="133"/>
      <c r="Q32" s="133"/>
    </row>
    <row r="33" spans="1:17">
      <c r="A33" s="75"/>
      <c r="B33" s="75" t="str">
        <f t="shared" si="1"/>
        <v>a</v>
      </c>
      <c r="C33" s="35"/>
      <c r="D33" s="78" t="s">
        <v>24</v>
      </c>
      <c r="E33" s="133">
        <v>523</v>
      </c>
      <c r="F33" s="133">
        <v>1000</v>
      </c>
      <c r="G33" s="158">
        <f>1000+900</f>
        <v>1900</v>
      </c>
      <c r="H33" s="133">
        <f t="shared" si="8"/>
        <v>1000</v>
      </c>
      <c r="I33" s="133">
        <v>1000</v>
      </c>
      <c r="J33" s="133"/>
      <c r="K33" s="133">
        <f t="shared" si="2"/>
        <v>1000</v>
      </c>
      <c r="L33" s="133">
        <f t="shared" si="9"/>
        <v>0</v>
      </c>
      <c r="M33" s="133"/>
      <c r="N33" s="133"/>
      <c r="O33" s="133">
        <f t="shared" si="3"/>
        <v>0</v>
      </c>
      <c r="P33" s="133"/>
      <c r="Q33" s="133"/>
    </row>
    <row r="34" spans="1:17" hidden="1">
      <c r="A34" s="75"/>
      <c r="B34" s="75" t="str">
        <f t="shared" si="1"/>
        <v>b</v>
      </c>
      <c r="C34" s="35"/>
      <c r="D34" s="78" t="s">
        <v>25</v>
      </c>
      <c r="E34" s="133"/>
      <c r="F34" s="133"/>
      <c r="G34" s="158"/>
      <c r="H34" s="133">
        <f t="shared" si="8"/>
        <v>0</v>
      </c>
      <c r="I34" s="133"/>
      <c r="J34" s="133"/>
      <c r="K34" s="133">
        <f t="shared" si="2"/>
        <v>0</v>
      </c>
      <c r="L34" s="133">
        <f t="shared" si="9"/>
        <v>0</v>
      </c>
      <c r="M34" s="133"/>
      <c r="N34" s="133"/>
      <c r="O34" s="133">
        <f t="shared" si="3"/>
        <v>0</v>
      </c>
      <c r="P34" s="133"/>
      <c r="Q34" s="133"/>
    </row>
    <row r="35" spans="1:17" ht="36">
      <c r="A35" s="75"/>
      <c r="B35" s="75" t="str">
        <f t="shared" si="1"/>
        <v>a</v>
      </c>
      <c r="C35" s="35"/>
      <c r="D35" s="78" t="s">
        <v>26</v>
      </c>
      <c r="E35" s="133">
        <v>10256</v>
      </c>
      <c r="F35" s="133">
        <v>25000</v>
      </c>
      <c r="G35" s="158">
        <f>25000-G41-G46-900-2188</f>
        <v>21157.7</v>
      </c>
      <c r="H35" s="133">
        <f t="shared" si="8"/>
        <v>30000</v>
      </c>
      <c r="I35" s="133">
        <v>30000</v>
      </c>
      <c r="J35" s="133"/>
      <c r="K35" s="133">
        <f t="shared" si="2"/>
        <v>30000</v>
      </c>
      <c r="L35" s="133">
        <f t="shared" si="9"/>
        <v>0</v>
      </c>
      <c r="M35" s="133"/>
      <c r="N35" s="133"/>
      <c r="O35" s="133">
        <f t="shared" si="3"/>
        <v>0</v>
      </c>
      <c r="P35" s="133"/>
      <c r="Q35" s="133"/>
    </row>
    <row r="36" spans="1:17" hidden="1">
      <c r="A36" s="75"/>
      <c r="B36" s="75" t="str">
        <f t="shared" si="1"/>
        <v>b</v>
      </c>
      <c r="C36" s="35"/>
      <c r="D36" s="78" t="s">
        <v>27</v>
      </c>
      <c r="E36" s="133"/>
      <c r="F36" s="133"/>
      <c r="G36" s="158"/>
      <c r="H36" s="133">
        <f t="shared" si="8"/>
        <v>0</v>
      </c>
      <c r="I36" s="133"/>
      <c r="J36" s="133"/>
      <c r="K36" s="133">
        <f t="shared" si="2"/>
        <v>0</v>
      </c>
      <c r="L36" s="133">
        <f t="shared" si="9"/>
        <v>0</v>
      </c>
      <c r="M36" s="133"/>
      <c r="N36" s="133"/>
      <c r="O36" s="133">
        <f t="shared" si="3"/>
        <v>0</v>
      </c>
      <c r="P36" s="133"/>
      <c r="Q36" s="133"/>
    </row>
    <row r="37" spans="1:17" hidden="1">
      <c r="A37" s="75"/>
      <c r="B37" s="75" t="str">
        <f t="shared" si="1"/>
        <v>b</v>
      </c>
      <c r="C37" s="35"/>
      <c r="D37" s="78" t="s">
        <v>28</v>
      </c>
      <c r="E37" s="133"/>
      <c r="F37" s="133"/>
      <c r="G37" s="158"/>
      <c r="H37" s="133">
        <f t="shared" si="8"/>
        <v>0</v>
      </c>
      <c r="I37" s="133"/>
      <c r="J37" s="133"/>
      <c r="K37" s="133">
        <f t="shared" si="2"/>
        <v>0</v>
      </c>
      <c r="L37" s="133">
        <f t="shared" si="9"/>
        <v>0</v>
      </c>
      <c r="M37" s="133"/>
      <c r="N37" s="133"/>
      <c r="O37" s="133">
        <f t="shared" si="3"/>
        <v>0</v>
      </c>
      <c r="P37" s="133"/>
      <c r="Q37" s="133"/>
    </row>
    <row r="38" spans="1:17" hidden="1">
      <c r="A38" s="75"/>
      <c r="B38" s="75" t="str">
        <f t="shared" si="1"/>
        <v>b</v>
      </c>
      <c r="C38" s="35"/>
      <c r="D38" s="78" t="s">
        <v>287</v>
      </c>
      <c r="E38" s="133"/>
      <c r="F38" s="133"/>
      <c r="G38" s="158"/>
      <c r="H38" s="133">
        <f t="shared" si="8"/>
        <v>0</v>
      </c>
      <c r="I38" s="133"/>
      <c r="J38" s="133"/>
      <c r="K38" s="133">
        <f t="shared" si="2"/>
        <v>0</v>
      </c>
      <c r="L38" s="133">
        <f t="shared" si="9"/>
        <v>0</v>
      </c>
      <c r="M38" s="133"/>
      <c r="N38" s="133"/>
      <c r="O38" s="133">
        <f t="shared" si="3"/>
        <v>0</v>
      </c>
      <c r="P38" s="133"/>
      <c r="Q38" s="133"/>
    </row>
    <row r="39" spans="1:17" s="73" customFormat="1" hidden="1">
      <c r="A39" s="75"/>
      <c r="B39" s="75" t="str">
        <f t="shared" si="1"/>
        <v>b</v>
      </c>
      <c r="C39" s="35"/>
      <c r="D39" s="78" t="s">
        <v>31</v>
      </c>
      <c r="E39" s="133"/>
      <c r="F39" s="133"/>
      <c r="G39" s="158"/>
      <c r="H39" s="133">
        <f t="shared" si="8"/>
        <v>0</v>
      </c>
      <c r="I39" s="133"/>
      <c r="J39" s="133"/>
      <c r="K39" s="133">
        <f t="shared" si="2"/>
        <v>0</v>
      </c>
      <c r="L39" s="133">
        <f t="shared" si="9"/>
        <v>0</v>
      </c>
      <c r="M39" s="133"/>
      <c r="N39" s="133"/>
      <c r="O39" s="133">
        <f t="shared" si="3"/>
        <v>0</v>
      </c>
      <c r="P39" s="133"/>
      <c r="Q39" s="133"/>
    </row>
    <row r="40" spans="1:17" s="73" customFormat="1" ht="36" hidden="1">
      <c r="A40" s="75"/>
      <c r="B40" s="75" t="str">
        <f t="shared" si="1"/>
        <v>b</v>
      </c>
      <c r="C40" s="35"/>
      <c r="D40" s="78" t="s">
        <v>32</v>
      </c>
      <c r="E40" s="133"/>
      <c r="F40" s="133"/>
      <c r="G40" s="158"/>
      <c r="H40" s="133">
        <f t="shared" si="8"/>
        <v>0</v>
      </c>
      <c r="I40" s="133"/>
      <c r="J40" s="133"/>
      <c r="K40" s="133">
        <f t="shared" si="2"/>
        <v>0</v>
      </c>
      <c r="L40" s="133">
        <f t="shared" si="9"/>
        <v>0</v>
      </c>
      <c r="M40" s="133"/>
      <c r="N40" s="133"/>
      <c r="O40" s="133">
        <f t="shared" si="3"/>
        <v>0</v>
      </c>
      <c r="P40" s="133"/>
      <c r="Q40" s="133"/>
    </row>
    <row r="41" spans="1:17" s="73" customFormat="1" ht="72" hidden="1">
      <c r="A41" s="75"/>
      <c r="B41" s="75" t="str">
        <f t="shared" si="1"/>
        <v>b</v>
      </c>
      <c r="C41" s="35"/>
      <c r="D41" s="78" t="s">
        <v>288</v>
      </c>
      <c r="E41" s="133"/>
      <c r="F41" s="133"/>
      <c r="G41" s="158">
        <v>304.3</v>
      </c>
      <c r="H41" s="133">
        <f t="shared" si="8"/>
        <v>0</v>
      </c>
      <c r="I41" s="133"/>
      <c r="J41" s="133"/>
      <c r="K41" s="133">
        <f t="shared" si="2"/>
        <v>0</v>
      </c>
      <c r="L41" s="133">
        <f t="shared" si="9"/>
        <v>0</v>
      </c>
      <c r="M41" s="133"/>
      <c r="N41" s="133"/>
      <c r="O41" s="133">
        <f t="shared" si="3"/>
        <v>0</v>
      </c>
      <c r="P41" s="133"/>
      <c r="Q41" s="133"/>
    </row>
    <row r="42" spans="1:17" s="73" customFormat="1" ht="36">
      <c r="A42" s="75"/>
      <c r="B42" s="75" t="str">
        <f t="shared" si="1"/>
        <v>a</v>
      </c>
      <c r="C42" s="34"/>
      <c r="D42" s="77" t="s">
        <v>34</v>
      </c>
      <c r="E42" s="133">
        <f t="shared" ref="E42:Q42" si="14">SUM(E43:E45)</f>
        <v>13643</v>
      </c>
      <c r="F42" s="133">
        <f t="shared" si="14"/>
        <v>1000</v>
      </c>
      <c r="G42" s="158">
        <f t="shared" si="14"/>
        <v>1000</v>
      </c>
      <c r="H42" s="133">
        <f t="shared" si="14"/>
        <v>2000</v>
      </c>
      <c r="I42" s="133">
        <f t="shared" si="14"/>
        <v>2000</v>
      </c>
      <c r="J42" s="133">
        <f t="shared" si="14"/>
        <v>0</v>
      </c>
      <c r="K42" s="133">
        <f t="shared" si="2"/>
        <v>2000</v>
      </c>
      <c r="L42" s="133">
        <f t="shared" si="14"/>
        <v>0</v>
      </c>
      <c r="M42" s="133">
        <f t="shared" si="14"/>
        <v>0</v>
      </c>
      <c r="N42" s="133">
        <f t="shared" si="14"/>
        <v>0</v>
      </c>
      <c r="O42" s="133">
        <f t="shared" si="3"/>
        <v>0</v>
      </c>
      <c r="P42" s="133">
        <f t="shared" si="14"/>
        <v>0</v>
      </c>
      <c r="Q42" s="133">
        <f t="shared" si="14"/>
        <v>0</v>
      </c>
    </row>
    <row r="43" spans="1:17" s="73" customFormat="1">
      <c r="A43" s="75"/>
      <c r="B43" s="75" t="str">
        <f t="shared" si="1"/>
        <v>a</v>
      </c>
      <c r="C43" s="35"/>
      <c r="D43" s="78" t="s">
        <v>35</v>
      </c>
      <c r="E43" s="132">
        <v>8750</v>
      </c>
      <c r="F43" s="132"/>
      <c r="G43" s="159"/>
      <c r="H43" s="133">
        <f t="shared" si="8"/>
        <v>0</v>
      </c>
      <c r="I43" s="132"/>
      <c r="J43" s="132"/>
      <c r="K43" s="133">
        <f t="shared" si="2"/>
        <v>0</v>
      </c>
      <c r="L43" s="133">
        <f t="shared" si="9"/>
        <v>0</v>
      </c>
      <c r="M43" s="132"/>
      <c r="N43" s="132"/>
      <c r="O43" s="133">
        <f t="shared" si="3"/>
        <v>0</v>
      </c>
      <c r="P43" s="132"/>
      <c r="Q43" s="132"/>
    </row>
    <row r="44" spans="1:17" s="73" customFormat="1" hidden="1">
      <c r="A44" s="75"/>
      <c r="B44" s="75" t="str">
        <f t="shared" si="1"/>
        <v>b</v>
      </c>
      <c r="C44" s="35"/>
      <c r="D44" s="78" t="s">
        <v>36</v>
      </c>
      <c r="E44" s="133"/>
      <c r="F44" s="133"/>
      <c r="G44" s="158"/>
      <c r="H44" s="133">
        <f t="shared" si="8"/>
        <v>0</v>
      </c>
      <c r="I44" s="133"/>
      <c r="J44" s="133"/>
      <c r="K44" s="133">
        <f t="shared" si="2"/>
        <v>0</v>
      </c>
      <c r="L44" s="133">
        <f t="shared" si="9"/>
        <v>0</v>
      </c>
      <c r="M44" s="133"/>
      <c r="N44" s="133"/>
      <c r="O44" s="133">
        <f t="shared" si="3"/>
        <v>0</v>
      </c>
      <c r="P44" s="133"/>
      <c r="Q44" s="133"/>
    </row>
    <row r="45" spans="1:17" s="73" customFormat="1" ht="54">
      <c r="A45" s="75"/>
      <c r="B45" s="75" t="str">
        <f t="shared" si="1"/>
        <v>a</v>
      </c>
      <c r="C45" s="35"/>
      <c r="D45" s="78" t="s">
        <v>166</v>
      </c>
      <c r="E45" s="133">
        <v>4893</v>
      </c>
      <c r="F45" s="133">
        <v>1000</v>
      </c>
      <c r="G45" s="158">
        <v>1000</v>
      </c>
      <c r="H45" s="133">
        <f t="shared" si="8"/>
        <v>2000</v>
      </c>
      <c r="I45" s="133">
        <v>2000</v>
      </c>
      <c r="J45" s="133"/>
      <c r="K45" s="133">
        <f t="shared" si="2"/>
        <v>2000</v>
      </c>
      <c r="L45" s="133">
        <f t="shared" si="9"/>
        <v>0</v>
      </c>
      <c r="M45" s="133"/>
      <c r="N45" s="133"/>
      <c r="O45" s="133">
        <f t="shared" si="3"/>
        <v>0</v>
      </c>
      <c r="P45" s="133"/>
      <c r="Q45" s="133"/>
    </row>
    <row r="46" spans="1:17" s="73" customFormat="1" ht="36">
      <c r="A46" s="75"/>
      <c r="B46" s="75" t="str">
        <f t="shared" si="1"/>
        <v>a</v>
      </c>
      <c r="C46" s="34"/>
      <c r="D46" s="77" t="s">
        <v>289</v>
      </c>
      <c r="E46" s="133">
        <v>2259</v>
      </c>
      <c r="F46" s="133"/>
      <c r="G46" s="158">
        <v>450</v>
      </c>
      <c r="H46" s="133">
        <f t="shared" si="8"/>
        <v>0</v>
      </c>
      <c r="I46" s="133"/>
      <c r="J46" s="133"/>
      <c r="K46" s="133">
        <f t="shared" si="2"/>
        <v>0</v>
      </c>
      <c r="L46" s="133">
        <f t="shared" si="9"/>
        <v>0</v>
      </c>
      <c r="M46" s="133"/>
      <c r="N46" s="133"/>
      <c r="O46" s="133">
        <f t="shared" si="3"/>
        <v>0</v>
      </c>
      <c r="P46" s="133"/>
      <c r="Q46" s="133"/>
    </row>
    <row r="47" spans="1:17" s="73" customFormat="1" ht="54" hidden="1">
      <c r="A47" s="75"/>
      <c r="B47" s="75" t="str">
        <f t="shared" si="1"/>
        <v>b</v>
      </c>
      <c r="C47" s="34"/>
      <c r="D47" s="77" t="s">
        <v>290</v>
      </c>
      <c r="E47" s="132"/>
      <c r="F47" s="132"/>
      <c r="G47" s="159"/>
      <c r="H47" s="133">
        <f t="shared" si="8"/>
        <v>0</v>
      </c>
      <c r="I47" s="132"/>
      <c r="J47" s="132"/>
      <c r="K47" s="133">
        <f t="shared" si="2"/>
        <v>0</v>
      </c>
      <c r="L47" s="133">
        <f t="shared" si="9"/>
        <v>0</v>
      </c>
      <c r="M47" s="132"/>
      <c r="N47" s="132"/>
      <c r="O47" s="133">
        <f t="shared" si="3"/>
        <v>0</v>
      </c>
      <c r="P47" s="132"/>
      <c r="Q47" s="132"/>
    </row>
    <row r="48" spans="1:17" s="73" customFormat="1" ht="54" hidden="1">
      <c r="A48" s="75"/>
      <c r="B48" s="75" t="str">
        <f t="shared" si="1"/>
        <v>b</v>
      </c>
      <c r="C48" s="34"/>
      <c r="D48" s="77" t="s">
        <v>291</v>
      </c>
      <c r="E48" s="132"/>
      <c r="F48" s="132"/>
      <c r="G48" s="159"/>
      <c r="H48" s="133">
        <f t="shared" si="8"/>
        <v>0</v>
      </c>
      <c r="I48" s="132"/>
      <c r="J48" s="132"/>
      <c r="K48" s="133">
        <f t="shared" si="2"/>
        <v>0</v>
      </c>
      <c r="L48" s="133">
        <f t="shared" si="9"/>
        <v>0</v>
      </c>
      <c r="M48" s="132"/>
      <c r="N48" s="132"/>
      <c r="O48" s="133">
        <f t="shared" si="3"/>
        <v>0</v>
      </c>
      <c r="P48" s="132"/>
      <c r="Q48" s="132"/>
    </row>
    <row r="49" spans="1:17" s="73" customFormat="1" ht="72" hidden="1">
      <c r="A49" s="75"/>
      <c r="B49" s="75" t="str">
        <f t="shared" si="1"/>
        <v>b</v>
      </c>
      <c r="C49" s="34"/>
      <c r="D49" s="77" t="s">
        <v>292</v>
      </c>
      <c r="E49" s="132"/>
      <c r="F49" s="132"/>
      <c r="G49" s="159"/>
      <c r="H49" s="133">
        <f t="shared" si="8"/>
        <v>0</v>
      </c>
      <c r="I49" s="132"/>
      <c r="J49" s="132"/>
      <c r="K49" s="133">
        <f t="shared" si="2"/>
        <v>0</v>
      </c>
      <c r="L49" s="133">
        <f t="shared" si="9"/>
        <v>0</v>
      </c>
      <c r="M49" s="132"/>
      <c r="N49" s="132"/>
      <c r="O49" s="133">
        <f t="shared" si="3"/>
        <v>0</v>
      </c>
      <c r="P49" s="132"/>
      <c r="Q49" s="132"/>
    </row>
    <row r="50" spans="1:17" s="73" customFormat="1">
      <c r="A50" s="75"/>
      <c r="B50" s="75" t="str">
        <f t="shared" si="1"/>
        <v>a</v>
      </c>
      <c r="C50" s="34"/>
      <c r="D50" s="77" t="s">
        <v>41</v>
      </c>
      <c r="E50" s="132">
        <v>16935</v>
      </c>
      <c r="F50" s="132">
        <v>12000</v>
      </c>
      <c r="G50" s="159">
        <v>12000</v>
      </c>
      <c r="H50" s="133">
        <f t="shared" si="8"/>
        <v>17000</v>
      </c>
      <c r="I50" s="132">
        <v>17000</v>
      </c>
      <c r="J50" s="132"/>
      <c r="K50" s="133">
        <f t="shared" si="2"/>
        <v>17000</v>
      </c>
      <c r="L50" s="133">
        <f t="shared" si="9"/>
        <v>0</v>
      </c>
      <c r="M50" s="132"/>
      <c r="N50" s="132"/>
      <c r="O50" s="133">
        <f t="shared" si="3"/>
        <v>0</v>
      </c>
      <c r="P50" s="132"/>
      <c r="Q50" s="132"/>
    </row>
    <row r="51" spans="1:17" s="73" customFormat="1">
      <c r="A51" s="75"/>
      <c r="B51" s="75" t="str">
        <f t="shared" si="1"/>
        <v>a</v>
      </c>
      <c r="C51" s="34"/>
      <c r="D51" s="77" t="s">
        <v>42</v>
      </c>
      <c r="E51" s="132">
        <v>18645</v>
      </c>
      <c r="F51" s="132">
        <v>10000</v>
      </c>
      <c r="G51" s="159">
        <v>10000</v>
      </c>
      <c r="H51" s="133">
        <f t="shared" si="8"/>
        <v>20000</v>
      </c>
      <c r="I51" s="132">
        <v>20000</v>
      </c>
      <c r="J51" s="132"/>
      <c r="K51" s="133">
        <f t="shared" si="2"/>
        <v>20000</v>
      </c>
      <c r="L51" s="133">
        <f t="shared" si="9"/>
        <v>0</v>
      </c>
      <c r="M51" s="132"/>
      <c r="N51" s="132"/>
      <c r="O51" s="133">
        <f t="shared" si="3"/>
        <v>0</v>
      </c>
      <c r="P51" s="132"/>
      <c r="Q51" s="132"/>
    </row>
    <row r="52" spans="1:17" s="73" customFormat="1" hidden="1">
      <c r="A52" s="75"/>
      <c r="B52" s="75" t="str">
        <f t="shared" si="1"/>
        <v>b</v>
      </c>
      <c r="C52" s="34"/>
      <c r="D52" s="77" t="s">
        <v>43</v>
      </c>
      <c r="E52" s="132">
        <f t="shared" ref="E52:Q52" si="15">SUM(E53:E59)</f>
        <v>0</v>
      </c>
      <c r="F52" s="132">
        <f t="shared" si="15"/>
        <v>0</v>
      </c>
      <c r="G52" s="159">
        <f t="shared" si="15"/>
        <v>0</v>
      </c>
      <c r="H52" s="132">
        <f t="shared" si="15"/>
        <v>0</v>
      </c>
      <c r="I52" s="132">
        <f t="shared" si="15"/>
        <v>0</v>
      </c>
      <c r="J52" s="132">
        <f t="shared" si="15"/>
        <v>0</v>
      </c>
      <c r="K52" s="132">
        <f t="shared" si="2"/>
        <v>0</v>
      </c>
      <c r="L52" s="132">
        <f t="shared" si="15"/>
        <v>0</v>
      </c>
      <c r="M52" s="132">
        <f t="shared" si="15"/>
        <v>0</v>
      </c>
      <c r="N52" s="132">
        <f t="shared" si="15"/>
        <v>0</v>
      </c>
      <c r="O52" s="132">
        <f t="shared" si="3"/>
        <v>0</v>
      </c>
      <c r="P52" s="132">
        <f t="shared" si="15"/>
        <v>0</v>
      </c>
      <c r="Q52" s="132">
        <f t="shared" si="15"/>
        <v>0</v>
      </c>
    </row>
    <row r="53" spans="1:17" s="73" customFormat="1" hidden="1">
      <c r="A53" s="75"/>
      <c r="B53" s="75" t="str">
        <f t="shared" si="1"/>
        <v>b</v>
      </c>
      <c r="C53" s="35"/>
      <c r="D53" s="78" t="s">
        <v>44</v>
      </c>
      <c r="E53" s="132"/>
      <c r="F53" s="132"/>
      <c r="G53" s="159"/>
      <c r="H53" s="133">
        <f t="shared" si="8"/>
        <v>0</v>
      </c>
      <c r="I53" s="132"/>
      <c r="J53" s="132"/>
      <c r="K53" s="133">
        <f t="shared" si="2"/>
        <v>0</v>
      </c>
      <c r="L53" s="133">
        <f t="shared" si="9"/>
        <v>0</v>
      </c>
      <c r="M53" s="132"/>
      <c r="N53" s="132"/>
      <c r="O53" s="133">
        <f t="shared" si="3"/>
        <v>0</v>
      </c>
      <c r="P53" s="132"/>
      <c r="Q53" s="132"/>
    </row>
    <row r="54" spans="1:17" s="73" customFormat="1" hidden="1">
      <c r="A54" s="75"/>
      <c r="B54" s="75" t="str">
        <f t="shared" si="1"/>
        <v>b</v>
      </c>
      <c r="C54" s="35"/>
      <c r="D54" s="78" t="s">
        <v>45</v>
      </c>
      <c r="E54" s="133"/>
      <c r="F54" s="133"/>
      <c r="G54" s="158"/>
      <c r="H54" s="133">
        <f t="shared" si="8"/>
        <v>0</v>
      </c>
      <c r="I54" s="133"/>
      <c r="J54" s="133"/>
      <c r="K54" s="133">
        <f t="shared" si="2"/>
        <v>0</v>
      </c>
      <c r="L54" s="133">
        <f t="shared" si="9"/>
        <v>0</v>
      </c>
      <c r="M54" s="133"/>
      <c r="N54" s="133"/>
      <c r="O54" s="133">
        <f t="shared" si="3"/>
        <v>0</v>
      </c>
      <c r="P54" s="133"/>
      <c r="Q54" s="133"/>
    </row>
    <row r="55" spans="1:17" s="73" customFormat="1" ht="36" hidden="1">
      <c r="A55" s="75"/>
      <c r="B55" s="75" t="str">
        <f t="shared" si="1"/>
        <v>b</v>
      </c>
      <c r="C55" s="35"/>
      <c r="D55" s="78" t="s">
        <v>46</v>
      </c>
      <c r="E55" s="133"/>
      <c r="F55" s="133"/>
      <c r="G55" s="158"/>
      <c r="H55" s="133">
        <f t="shared" si="8"/>
        <v>0</v>
      </c>
      <c r="I55" s="133"/>
      <c r="J55" s="133"/>
      <c r="K55" s="133">
        <f t="shared" si="2"/>
        <v>0</v>
      </c>
      <c r="L55" s="133">
        <f t="shared" si="9"/>
        <v>0</v>
      </c>
      <c r="M55" s="133"/>
      <c r="N55" s="133"/>
      <c r="O55" s="133">
        <f t="shared" si="3"/>
        <v>0</v>
      </c>
      <c r="P55" s="133"/>
      <c r="Q55" s="133"/>
    </row>
    <row r="56" spans="1:17" s="73" customFormat="1" ht="36" hidden="1">
      <c r="A56" s="75"/>
      <c r="B56" s="75" t="str">
        <f t="shared" si="1"/>
        <v>b</v>
      </c>
      <c r="C56" s="35"/>
      <c r="D56" s="78" t="s">
        <v>47</v>
      </c>
      <c r="E56" s="133"/>
      <c r="F56" s="133"/>
      <c r="G56" s="158"/>
      <c r="H56" s="133">
        <f t="shared" si="8"/>
        <v>0</v>
      </c>
      <c r="I56" s="133"/>
      <c r="J56" s="133"/>
      <c r="K56" s="133">
        <f t="shared" si="2"/>
        <v>0</v>
      </c>
      <c r="L56" s="133">
        <f t="shared" si="9"/>
        <v>0</v>
      </c>
      <c r="M56" s="133"/>
      <c r="N56" s="133"/>
      <c r="O56" s="133">
        <f t="shared" si="3"/>
        <v>0</v>
      </c>
      <c r="P56" s="133"/>
      <c r="Q56" s="133"/>
    </row>
    <row r="57" spans="1:17" s="73" customFormat="1" ht="72" hidden="1">
      <c r="A57" s="75"/>
      <c r="B57" s="75" t="str">
        <f t="shared" si="1"/>
        <v>b</v>
      </c>
      <c r="C57" s="35"/>
      <c r="D57" s="78" t="s">
        <v>293</v>
      </c>
      <c r="E57" s="133"/>
      <c r="F57" s="133"/>
      <c r="G57" s="158"/>
      <c r="H57" s="133">
        <f t="shared" si="8"/>
        <v>0</v>
      </c>
      <c r="I57" s="133"/>
      <c r="J57" s="133"/>
      <c r="K57" s="133">
        <f t="shared" si="2"/>
        <v>0</v>
      </c>
      <c r="L57" s="133">
        <f t="shared" si="9"/>
        <v>0</v>
      </c>
      <c r="M57" s="133"/>
      <c r="N57" s="133"/>
      <c r="O57" s="133">
        <f t="shared" si="3"/>
        <v>0</v>
      </c>
      <c r="P57" s="133"/>
      <c r="Q57" s="133"/>
    </row>
    <row r="58" spans="1:17" s="73" customFormat="1" ht="54" hidden="1">
      <c r="A58" s="75"/>
      <c r="B58" s="75" t="str">
        <f t="shared" si="1"/>
        <v>b</v>
      </c>
      <c r="C58" s="35"/>
      <c r="D58" s="78" t="s">
        <v>49</v>
      </c>
      <c r="E58" s="133"/>
      <c r="F58" s="133"/>
      <c r="G58" s="158"/>
      <c r="H58" s="133">
        <f t="shared" si="8"/>
        <v>0</v>
      </c>
      <c r="I58" s="133"/>
      <c r="J58" s="133"/>
      <c r="K58" s="133">
        <f t="shared" si="2"/>
        <v>0</v>
      </c>
      <c r="L58" s="133">
        <f t="shared" si="9"/>
        <v>0</v>
      </c>
      <c r="M58" s="133"/>
      <c r="N58" s="133"/>
      <c r="O58" s="133">
        <f t="shared" si="3"/>
        <v>0</v>
      </c>
      <c r="P58" s="133"/>
      <c r="Q58" s="133"/>
    </row>
    <row r="59" spans="1:17" s="73" customFormat="1" ht="72" hidden="1">
      <c r="A59" s="75"/>
      <c r="B59" s="75" t="str">
        <f t="shared" si="1"/>
        <v>b</v>
      </c>
      <c r="C59" s="35"/>
      <c r="D59" s="78" t="s">
        <v>50</v>
      </c>
      <c r="E59" s="133"/>
      <c r="F59" s="133"/>
      <c r="G59" s="158"/>
      <c r="H59" s="133">
        <f t="shared" si="8"/>
        <v>0</v>
      </c>
      <c r="I59" s="133"/>
      <c r="J59" s="133"/>
      <c r="K59" s="133">
        <f t="shared" si="2"/>
        <v>0</v>
      </c>
      <c r="L59" s="133">
        <f t="shared" si="9"/>
        <v>0</v>
      </c>
      <c r="M59" s="133"/>
      <c r="N59" s="133"/>
      <c r="O59" s="133">
        <f t="shared" si="3"/>
        <v>0</v>
      </c>
      <c r="P59" s="133"/>
      <c r="Q59" s="133"/>
    </row>
    <row r="60" spans="1:17" s="123" customFormat="1" ht="41.25" hidden="1" customHeight="1">
      <c r="A60" s="122"/>
      <c r="B60" s="122" t="str">
        <f t="shared" si="1"/>
        <v>b</v>
      </c>
      <c r="C60" s="34"/>
      <c r="D60" s="77" t="s">
        <v>294</v>
      </c>
      <c r="E60" s="133"/>
      <c r="F60" s="133"/>
      <c r="G60" s="158"/>
      <c r="H60" s="133">
        <f t="shared" si="8"/>
        <v>0</v>
      </c>
      <c r="I60" s="133"/>
      <c r="J60" s="133"/>
      <c r="K60" s="133">
        <f t="shared" si="2"/>
        <v>0</v>
      </c>
      <c r="L60" s="133">
        <f t="shared" si="9"/>
        <v>0</v>
      </c>
      <c r="M60" s="133"/>
      <c r="N60" s="133"/>
      <c r="O60" s="133">
        <f t="shared" si="3"/>
        <v>0</v>
      </c>
      <c r="P60" s="133"/>
      <c r="Q60" s="133"/>
    </row>
    <row r="61" spans="1:17" s="73" customFormat="1" ht="36" hidden="1">
      <c r="A61" s="75"/>
      <c r="B61" s="75" t="str">
        <f t="shared" si="1"/>
        <v>b</v>
      </c>
      <c r="C61" s="34"/>
      <c r="D61" s="77" t="s">
        <v>52</v>
      </c>
      <c r="E61" s="132"/>
      <c r="F61" s="132"/>
      <c r="G61" s="159"/>
      <c r="H61" s="133">
        <f t="shared" si="8"/>
        <v>0</v>
      </c>
      <c r="I61" s="132"/>
      <c r="J61" s="132"/>
      <c r="K61" s="133">
        <f t="shared" si="2"/>
        <v>0</v>
      </c>
      <c r="L61" s="133">
        <f t="shared" si="9"/>
        <v>0</v>
      </c>
      <c r="M61" s="132"/>
      <c r="N61" s="132"/>
      <c r="O61" s="133">
        <f t="shared" si="3"/>
        <v>0</v>
      </c>
      <c r="P61" s="132"/>
      <c r="Q61" s="132"/>
    </row>
    <row r="62" spans="1:17" s="73" customFormat="1" hidden="1">
      <c r="A62" s="75"/>
      <c r="B62" s="75" t="str">
        <f t="shared" si="1"/>
        <v>b</v>
      </c>
      <c r="C62" s="33"/>
      <c r="D62" s="76" t="s">
        <v>53</v>
      </c>
      <c r="E62" s="132"/>
      <c r="F62" s="132"/>
      <c r="G62" s="159"/>
      <c r="H62" s="133">
        <f t="shared" si="8"/>
        <v>0</v>
      </c>
      <c r="I62" s="132"/>
      <c r="J62" s="132"/>
      <c r="K62" s="133">
        <f t="shared" si="2"/>
        <v>0</v>
      </c>
      <c r="L62" s="133">
        <f t="shared" si="9"/>
        <v>0</v>
      </c>
      <c r="M62" s="132"/>
      <c r="N62" s="132"/>
      <c r="O62" s="133">
        <f t="shared" si="3"/>
        <v>0</v>
      </c>
      <c r="P62" s="132"/>
      <c r="Q62" s="132"/>
    </row>
    <row r="63" spans="1:17" s="73" customFormat="1" hidden="1">
      <c r="A63" s="75"/>
      <c r="B63" s="75" t="str">
        <f t="shared" si="1"/>
        <v>b</v>
      </c>
      <c r="C63" s="33"/>
      <c r="D63" s="76" t="s">
        <v>54</v>
      </c>
      <c r="E63" s="131"/>
      <c r="F63" s="131"/>
      <c r="G63" s="163"/>
      <c r="H63" s="133">
        <f t="shared" si="8"/>
        <v>0</v>
      </c>
      <c r="I63" s="131"/>
      <c r="J63" s="131"/>
      <c r="K63" s="133">
        <f t="shared" si="2"/>
        <v>0</v>
      </c>
      <c r="L63" s="133">
        <f t="shared" si="9"/>
        <v>0</v>
      </c>
      <c r="M63" s="131"/>
      <c r="N63" s="131"/>
      <c r="O63" s="133">
        <f t="shared" si="3"/>
        <v>0</v>
      </c>
      <c r="P63" s="131"/>
      <c r="Q63" s="131"/>
    </row>
    <row r="64" spans="1:17" s="73" customFormat="1">
      <c r="A64" s="75"/>
      <c r="B64" s="75" t="str">
        <f t="shared" si="1"/>
        <v>a</v>
      </c>
      <c r="C64" s="33"/>
      <c r="D64" s="76" t="s">
        <v>55</v>
      </c>
      <c r="E64" s="131">
        <v>6205</v>
      </c>
      <c r="F64" s="131"/>
      <c r="G64" s="163">
        <v>4350</v>
      </c>
      <c r="H64" s="133">
        <f t="shared" si="8"/>
        <v>6000</v>
      </c>
      <c r="I64" s="131">
        <v>6000</v>
      </c>
      <c r="J64" s="131"/>
      <c r="K64" s="133">
        <f t="shared" si="2"/>
        <v>6000</v>
      </c>
      <c r="L64" s="133">
        <f t="shared" si="9"/>
        <v>0</v>
      </c>
      <c r="M64" s="131"/>
      <c r="N64" s="131"/>
      <c r="O64" s="133">
        <f t="shared" si="3"/>
        <v>0</v>
      </c>
      <c r="P64" s="131"/>
      <c r="Q64" s="131"/>
    </row>
    <row r="65" spans="1:17" s="73" customFormat="1" ht="54" hidden="1">
      <c r="A65" s="75"/>
      <c r="B65" s="75" t="str">
        <f t="shared" si="1"/>
        <v>b</v>
      </c>
      <c r="C65" s="33"/>
      <c r="D65" s="76" t="s">
        <v>56</v>
      </c>
      <c r="E65" s="131"/>
      <c r="F65" s="131"/>
      <c r="G65" s="163"/>
      <c r="H65" s="133">
        <f t="shared" si="8"/>
        <v>0</v>
      </c>
      <c r="I65" s="131"/>
      <c r="J65" s="131"/>
      <c r="K65" s="133">
        <f t="shared" si="2"/>
        <v>0</v>
      </c>
      <c r="L65" s="133">
        <f t="shared" si="9"/>
        <v>0</v>
      </c>
      <c r="M65" s="131"/>
      <c r="N65" s="131"/>
      <c r="O65" s="133">
        <f t="shared" si="3"/>
        <v>0</v>
      </c>
      <c r="P65" s="131"/>
      <c r="Q65" s="131"/>
    </row>
    <row r="66" spans="1:17" s="73" customFormat="1" ht="54">
      <c r="A66" s="75"/>
      <c r="B66" s="75" t="str">
        <f t="shared" si="1"/>
        <v>a</v>
      </c>
      <c r="C66" s="33"/>
      <c r="D66" s="76" t="s">
        <v>57</v>
      </c>
      <c r="E66" s="131">
        <f t="shared" ref="E66:Q66" si="16">SUM(E67:E72)</f>
        <v>64052</v>
      </c>
      <c r="F66" s="131">
        <f t="shared" si="16"/>
        <v>78000</v>
      </c>
      <c r="G66" s="163">
        <f t="shared" si="16"/>
        <v>78000</v>
      </c>
      <c r="H66" s="131">
        <f t="shared" si="16"/>
        <v>78000</v>
      </c>
      <c r="I66" s="131">
        <f t="shared" si="16"/>
        <v>78000</v>
      </c>
      <c r="J66" s="131">
        <f t="shared" si="16"/>
        <v>0</v>
      </c>
      <c r="K66" s="131">
        <f t="shared" si="2"/>
        <v>78000</v>
      </c>
      <c r="L66" s="131">
        <f t="shared" si="16"/>
        <v>0</v>
      </c>
      <c r="M66" s="131">
        <f t="shared" si="16"/>
        <v>0</v>
      </c>
      <c r="N66" s="131">
        <f t="shared" si="16"/>
        <v>0</v>
      </c>
      <c r="O66" s="131">
        <f t="shared" si="3"/>
        <v>0</v>
      </c>
      <c r="P66" s="131">
        <f t="shared" si="16"/>
        <v>0</v>
      </c>
      <c r="Q66" s="131">
        <f t="shared" si="16"/>
        <v>0</v>
      </c>
    </row>
    <row r="67" spans="1:17" s="73" customFormat="1" ht="36">
      <c r="A67" s="75"/>
      <c r="B67" s="75" t="str">
        <f t="shared" si="1"/>
        <v>a</v>
      </c>
      <c r="C67" s="34"/>
      <c r="D67" s="77" t="s">
        <v>58</v>
      </c>
      <c r="E67" s="132">
        <v>43467</v>
      </c>
      <c r="F67" s="132">
        <v>55000</v>
      </c>
      <c r="G67" s="159">
        <v>55000</v>
      </c>
      <c r="H67" s="133">
        <f t="shared" si="8"/>
        <v>50000</v>
      </c>
      <c r="I67" s="132">
        <v>50000</v>
      </c>
      <c r="J67" s="131"/>
      <c r="K67" s="133">
        <f t="shared" si="2"/>
        <v>50000</v>
      </c>
      <c r="L67" s="133">
        <f t="shared" si="9"/>
        <v>0</v>
      </c>
      <c r="M67" s="131"/>
      <c r="N67" s="131"/>
      <c r="O67" s="133">
        <f t="shared" si="3"/>
        <v>0</v>
      </c>
      <c r="P67" s="131"/>
      <c r="Q67" s="131"/>
    </row>
    <row r="68" spans="1:17" s="73" customFormat="1">
      <c r="A68" s="75"/>
      <c r="B68" s="75" t="str">
        <f t="shared" si="1"/>
        <v>a</v>
      </c>
      <c r="C68" s="34"/>
      <c r="D68" s="77" t="s">
        <v>59</v>
      </c>
      <c r="E68" s="132">
        <v>13355</v>
      </c>
      <c r="F68" s="132">
        <v>16000</v>
      </c>
      <c r="G68" s="159">
        <v>16000</v>
      </c>
      <c r="H68" s="133">
        <f t="shared" si="8"/>
        <v>20000</v>
      </c>
      <c r="I68" s="132">
        <v>20000</v>
      </c>
      <c r="J68" s="132"/>
      <c r="K68" s="133">
        <f t="shared" si="2"/>
        <v>20000</v>
      </c>
      <c r="L68" s="133">
        <f t="shared" si="9"/>
        <v>0</v>
      </c>
      <c r="M68" s="132"/>
      <c r="N68" s="132"/>
      <c r="O68" s="133">
        <f t="shared" si="3"/>
        <v>0</v>
      </c>
      <c r="P68" s="132"/>
      <c r="Q68" s="132"/>
    </row>
    <row r="69" spans="1:17" s="73" customFormat="1" ht="54">
      <c r="A69" s="75"/>
      <c r="B69" s="75" t="str">
        <f t="shared" si="1"/>
        <v>a</v>
      </c>
      <c r="C69" s="34"/>
      <c r="D69" s="77" t="s">
        <v>295</v>
      </c>
      <c r="E69" s="132">
        <v>6730</v>
      </c>
      <c r="F69" s="132">
        <v>6000</v>
      </c>
      <c r="G69" s="159">
        <v>6000</v>
      </c>
      <c r="H69" s="133">
        <f t="shared" si="8"/>
        <v>7000</v>
      </c>
      <c r="I69" s="132">
        <v>7000</v>
      </c>
      <c r="J69" s="132"/>
      <c r="K69" s="133">
        <f t="shared" si="2"/>
        <v>7000</v>
      </c>
      <c r="L69" s="133">
        <f t="shared" si="9"/>
        <v>0</v>
      </c>
      <c r="M69" s="132"/>
      <c r="N69" s="132"/>
      <c r="O69" s="133">
        <f t="shared" si="3"/>
        <v>0</v>
      </c>
      <c r="P69" s="132"/>
      <c r="Q69" s="132"/>
    </row>
    <row r="70" spans="1:17" s="73" customFormat="1" ht="36">
      <c r="A70" s="75"/>
      <c r="B70" s="75" t="str">
        <f t="shared" si="1"/>
        <v>a</v>
      </c>
      <c r="C70" s="34"/>
      <c r="D70" s="77" t="s">
        <v>61</v>
      </c>
      <c r="E70" s="132">
        <v>500</v>
      </c>
      <c r="F70" s="132">
        <v>1000</v>
      </c>
      <c r="G70" s="159">
        <v>1000</v>
      </c>
      <c r="H70" s="133">
        <f t="shared" si="8"/>
        <v>1000</v>
      </c>
      <c r="I70" s="132">
        <v>1000</v>
      </c>
      <c r="J70" s="132"/>
      <c r="K70" s="133">
        <f t="shared" si="2"/>
        <v>1000</v>
      </c>
      <c r="L70" s="133">
        <f t="shared" si="9"/>
        <v>0</v>
      </c>
      <c r="M70" s="132"/>
      <c r="N70" s="132"/>
      <c r="O70" s="133">
        <f t="shared" si="3"/>
        <v>0</v>
      </c>
      <c r="P70" s="132"/>
      <c r="Q70" s="132"/>
    </row>
    <row r="71" spans="1:17" s="73" customFormat="1" ht="36" hidden="1">
      <c r="A71" s="75"/>
      <c r="B71" s="75" t="str">
        <f t="shared" ref="B71:B136" si="17">IF(OR(E71&lt;&gt;0,F71&lt;&gt;0,H71&lt;&gt;0,I71&lt;&gt;0,J71&lt;&gt;0),"a","b")</f>
        <v>b</v>
      </c>
      <c r="C71" s="34"/>
      <c r="D71" s="77" t="s">
        <v>62</v>
      </c>
      <c r="E71" s="132"/>
      <c r="F71" s="132"/>
      <c r="G71" s="159"/>
      <c r="H71" s="133">
        <f t="shared" si="8"/>
        <v>0</v>
      </c>
      <c r="I71" s="132"/>
      <c r="J71" s="132"/>
      <c r="K71" s="133">
        <f t="shared" ref="K71:K134" si="18">I71+M71</f>
        <v>0</v>
      </c>
      <c r="L71" s="133">
        <f t="shared" si="9"/>
        <v>0</v>
      </c>
      <c r="M71" s="132"/>
      <c r="N71" s="132"/>
      <c r="O71" s="133">
        <f t="shared" ref="O71:O134" si="19">K71-H71</f>
        <v>0</v>
      </c>
      <c r="P71" s="132"/>
      <c r="Q71" s="132"/>
    </row>
    <row r="72" spans="1:17" s="73" customFormat="1" ht="72" hidden="1">
      <c r="A72" s="75"/>
      <c r="B72" s="75" t="str">
        <f t="shared" si="17"/>
        <v>b</v>
      </c>
      <c r="C72" s="34"/>
      <c r="D72" s="77" t="s">
        <v>63</v>
      </c>
      <c r="E72" s="132"/>
      <c r="F72" s="132"/>
      <c r="G72" s="159"/>
      <c r="H72" s="133">
        <f t="shared" si="8"/>
        <v>0</v>
      </c>
      <c r="I72" s="132"/>
      <c r="J72" s="132"/>
      <c r="K72" s="133">
        <f t="shared" si="18"/>
        <v>0</v>
      </c>
      <c r="L72" s="133">
        <f t="shared" si="9"/>
        <v>0</v>
      </c>
      <c r="M72" s="132"/>
      <c r="N72" s="132"/>
      <c r="O72" s="133">
        <f t="shared" si="19"/>
        <v>0</v>
      </c>
      <c r="P72" s="132"/>
      <c r="Q72" s="132"/>
    </row>
    <row r="73" spans="1:17" s="73" customFormat="1" ht="36" hidden="1">
      <c r="A73" s="75"/>
      <c r="B73" s="75" t="str">
        <f t="shared" si="17"/>
        <v>b</v>
      </c>
      <c r="C73" s="33"/>
      <c r="D73" s="76" t="s">
        <v>64</v>
      </c>
      <c r="E73" s="132"/>
      <c r="F73" s="132"/>
      <c r="G73" s="159"/>
      <c r="H73" s="133">
        <f t="shared" si="8"/>
        <v>0</v>
      </c>
      <c r="I73" s="132"/>
      <c r="J73" s="132"/>
      <c r="K73" s="133">
        <f t="shared" si="18"/>
        <v>0</v>
      </c>
      <c r="L73" s="133">
        <f t="shared" si="9"/>
        <v>0</v>
      </c>
      <c r="M73" s="132"/>
      <c r="N73" s="132"/>
      <c r="O73" s="133">
        <f t="shared" si="19"/>
        <v>0</v>
      </c>
      <c r="P73" s="132"/>
      <c r="Q73" s="132"/>
    </row>
    <row r="74" spans="1:17" s="73" customFormat="1" ht="36">
      <c r="A74" s="75"/>
      <c r="B74" s="75" t="str">
        <f t="shared" si="17"/>
        <v>a</v>
      </c>
      <c r="C74" s="33"/>
      <c r="D74" s="76" t="s">
        <v>65</v>
      </c>
      <c r="E74" s="131">
        <f t="shared" ref="E74:Q74" si="20">SUM(E75:E88)</f>
        <v>86430</v>
      </c>
      <c r="F74" s="131">
        <f t="shared" si="20"/>
        <v>68000</v>
      </c>
      <c r="G74" s="163">
        <f t="shared" si="20"/>
        <v>59266.799999999996</v>
      </c>
      <c r="H74" s="131">
        <f t="shared" si="20"/>
        <v>93000</v>
      </c>
      <c r="I74" s="131">
        <f t="shared" si="20"/>
        <v>93000</v>
      </c>
      <c r="J74" s="131">
        <f t="shared" si="20"/>
        <v>0</v>
      </c>
      <c r="K74" s="131">
        <f t="shared" si="18"/>
        <v>93000</v>
      </c>
      <c r="L74" s="131">
        <f t="shared" si="20"/>
        <v>0</v>
      </c>
      <c r="M74" s="131">
        <f t="shared" si="20"/>
        <v>0</v>
      </c>
      <c r="N74" s="131">
        <f t="shared" si="20"/>
        <v>0</v>
      </c>
      <c r="O74" s="131">
        <f t="shared" si="19"/>
        <v>0</v>
      </c>
      <c r="P74" s="131">
        <f t="shared" si="20"/>
        <v>0</v>
      </c>
      <c r="Q74" s="131">
        <f t="shared" si="20"/>
        <v>0</v>
      </c>
    </row>
    <row r="75" spans="1:17" s="73" customFormat="1" hidden="1">
      <c r="A75" s="75"/>
      <c r="B75" s="75" t="str">
        <f t="shared" si="17"/>
        <v>b</v>
      </c>
      <c r="C75" s="34"/>
      <c r="D75" s="77" t="s">
        <v>66</v>
      </c>
      <c r="E75" s="131"/>
      <c r="F75" s="131"/>
      <c r="G75" s="163"/>
      <c r="H75" s="133">
        <f t="shared" si="8"/>
        <v>0</v>
      </c>
      <c r="I75" s="131"/>
      <c r="J75" s="131"/>
      <c r="K75" s="133">
        <f t="shared" si="18"/>
        <v>0</v>
      </c>
      <c r="L75" s="133">
        <f t="shared" si="9"/>
        <v>0</v>
      </c>
      <c r="M75" s="131"/>
      <c r="N75" s="131"/>
      <c r="O75" s="133">
        <f t="shared" si="19"/>
        <v>0</v>
      </c>
      <c r="P75" s="131"/>
      <c r="Q75" s="131"/>
    </row>
    <row r="76" spans="1:17" s="73" customFormat="1" ht="36" hidden="1">
      <c r="A76" s="75"/>
      <c r="B76" s="75" t="str">
        <f t="shared" si="17"/>
        <v>b</v>
      </c>
      <c r="C76" s="34"/>
      <c r="D76" s="77" t="s">
        <v>67</v>
      </c>
      <c r="E76" s="132"/>
      <c r="F76" s="132"/>
      <c r="G76" s="159"/>
      <c r="H76" s="133">
        <f t="shared" si="8"/>
        <v>0</v>
      </c>
      <c r="I76" s="132"/>
      <c r="J76" s="132"/>
      <c r="K76" s="133">
        <f t="shared" si="18"/>
        <v>0</v>
      </c>
      <c r="L76" s="133">
        <f t="shared" si="9"/>
        <v>0</v>
      </c>
      <c r="M76" s="132"/>
      <c r="N76" s="132"/>
      <c r="O76" s="133">
        <f t="shared" si="19"/>
        <v>0</v>
      </c>
      <c r="P76" s="132"/>
      <c r="Q76" s="132"/>
    </row>
    <row r="77" spans="1:17" s="73" customFormat="1" ht="36">
      <c r="A77" s="75"/>
      <c r="B77" s="75" t="str">
        <f t="shared" si="17"/>
        <v>a</v>
      </c>
      <c r="C77" s="34"/>
      <c r="D77" s="77" t="s">
        <v>68</v>
      </c>
      <c r="E77" s="132">
        <v>24744</v>
      </c>
      <c r="F77" s="132">
        <v>27000</v>
      </c>
      <c r="G77" s="159">
        <v>27000</v>
      </c>
      <c r="H77" s="133">
        <f t="shared" si="8"/>
        <v>35000</v>
      </c>
      <c r="I77" s="132">
        <v>35000</v>
      </c>
      <c r="J77" s="132"/>
      <c r="K77" s="133">
        <f t="shared" si="18"/>
        <v>35000</v>
      </c>
      <c r="L77" s="133">
        <f t="shared" si="9"/>
        <v>0</v>
      </c>
      <c r="M77" s="132"/>
      <c r="N77" s="132"/>
      <c r="O77" s="133">
        <f t="shared" si="19"/>
        <v>0</v>
      </c>
      <c r="P77" s="132"/>
      <c r="Q77" s="132"/>
    </row>
    <row r="78" spans="1:17" s="73" customFormat="1" ht="72">
      <c r="A78" s="75"/>
      <c r="B78" s="75" t="str">
        <f t="shared" si="17"/>
        <v>a</v>
      </c>
      <c r="C78" s="34"/>
      <c r="D78" s="77" t="s">
        <v>69</v>
      </c>
      <c r="E78" s="132">
        <v>207</v>
      </c>
      <c r="F78" s="132">
        <v>1000</v>
      </c>
      <c r="G78" s="159">
        <v>1000</v>
      </c>
      <c r="H78" s="133">
        <f t="shared" ref="H78:H88" si="21">SUM(I78:J78)</f>
        <v>1000</v>
      </c>
      <c r="I78" s="132">
        <v>1000</v>
      </c>
      <c r="J78" s="132"/>
      <c r="K78" s="133">
        <f t="shared" si="18"/>
        <v>1000</v>
      </c>
      <c r="L78" s="133">
        <f t="shared" ref="L78:L88" si="22">SUM(M78:N78)</f>
        <v>0</v>
      </c>
      <c r="M78" s="132"/>
      <c r="N78" s="132"/>
      <c r="O78" s="133">
        <f t="shared" si="19"/>
        <v>0</v>
      </c>
      <c r="P78" s="132"/>
      <c r="Q78" s="132"/>
    </row>
    <row r="79" spans="1:17" s="73" customFormat="1" hidden="1">
      <c r="A79" s="75"/>
      <c r="B79" s="75" t="str">
        <f t="shared" si="17"/>
        <v>b</v>
      </c>
      <c r="C79" s="34"/>
      <c r="D79" s="77" t="s">
        <v>70</v>
      </c>
      <c r="E79" s="132"/>
      <c r="F79" s="132"/>
      <c r="G79" s="159"/>
      <c r="H79" s="133">
        <f t="shared" si="21"/>
        <v>0</v>
      </c>
      <c r="I79" s="132"/>
      <c r="J79" s="132"/>
      <c r="K79" s="133">
        <f t="shared" si="18"/>
        <v>0</v>
      </c>
      <c r="L79" s="133">
        <f t="shared" si="22"/>
        <v>0</v>
      </c>
      <c r="M79" s="132"/>
      <c r="N79" s="132"/>
      <c r="O79" s="133">
        <f t="shared" si="19"/>
        <v>0</v>
      </c>
      <c r="P79" s="132"/>
      <c r="Q79" s="132"/>
    </row>
    <row r="80" spans="1:17" s="73" customFormat="1" ht="72" hidden="1">
      <c r="A80" s="75"/>
      <c r="B80" s="75" t="str">
        <f t="shared" si="17"/>
        <v>b</v>
      </c>
      <c r="C80" s="34"/>
      <c r="D80" s="77" t="s">
        <v>71</v>
      </c>
      <c r="E80" s="132"/>
      <c r="F80" s="132"/>
      <c r="G80" s="159"/>
      <c r="H80" s="133">
        <f t="shared" si="21"/>
        <v>0</v>
      </c>
      <c r="I80" s="132"/>
      <c r="J80" s="132"/>
      <c r="K80" s="133">
        <f t="shared" si="18"/>
        <v>0</v>
      </c>
      <c r="L80" s="133">
        <f t="shared" si="22"/>
        <v>0</v>
      </c>
      <c r="M80" s="132"/>
      <c r="N80" s="132"/>
      <c r="O80" s="133">
        <f t="shared" si="19"/>
        <v>0</v>
      </c>
      <c r="P80" s="132"/>
      <c r="Q80" s="132"/>
    </row>
    <row r="81" spans="1:17" s="73" customFormat="1" ht="54">
      <c r="A81" s="75"/>
      <c r="B81" s="75" t="str">
        <f t="shared" si="17"/>
        <v>a</v>
      </c>
      <c r="C81" s="34"/>
      <c r="D81" s="77" t="s">
        <v>296</v>
      </c>
      <c r="E81" s="132">
        <v>5513</v>
      </c>
      <c r="F81" s="132">
        <v>2000</v>
      </c>
      <c r="G81" s="159">
        <v>2000</v>
      </c>
      <c r="H81" s="133">
        <f t="shared" si="21"/>
        <v>6000</v>
      </c>
      <c r="I81" s="132">
        <v>6000</v>
      </c>
      <c r="J81" s="132"/>
      <c r="K81" s="133">
        <f t="shared" si="18"/>
        <v>6000</v>
      </c>
      <c r="L81" s="133">
        <f t="shared" si="22"/>
        <v>0</v>
      </c>
      <c r="M81" s="132"/>
      <c r="N81" s="132"/>
      <c r="O81" s="133">
        <f t="shared" si="19"/>
        <v>0</v>
      </c>
      <c r="P81" s="132"/>
      <c r="Q81" s="132"/>
    </row>
    <row r="82" spans="1:17" s="73" customFormat="1" ht="36" hidden="1">
      <c r="A82" s="75"/>
      <c r="B82" s="75" t="str">
        <f t="shared" si="17"/>
        <v>b</v>
      </c>
      <c r="C82" s="34"/>
      <c r="D82" s="77" t="s">
        <v>73</v>
      </c>
      <c r="E82" s="132"/>
      <c r="F82" s="132"/>
      <c r="G82" s="159"/>
      <c r="H82" s="133">
        <f t="shared" si="21"/>
        <v>0</v>
      </c>
      <c r="I82" s="132"/>
      <c r="J82" s="132"/>
      <c r="K82" s="133">
        <f t="shared" si="18"/>
        <v>0</v>
      </c>
      <c r="L82" s="133">
        <f t="shared" si="22"/>
        <v>0</v>
      </c>
      <c r="M82" s="132"/>
      <c r="N82" s="132"/>
      <c r="O82" s="133">
        <f t="shared" si="19"/>
        <v>0</v>
      </c>
      <c r="P82" s="132"/>
      <c r="Q82" s="132"/>
    </row>
    <row r="83" spans="1:17" s="73" customFormat="1">
      <c r="A83" s="75"/>
      <c r="B83" s="75" t="str">
        <f t="shared" si="17"/>
        <v>a</v>
      </c>
      <c r="C83" s="34"/>
      <c r="D83" s="77" t="s">
        <v>74</v>
      </c>
      <c r="E83" s="132"/>
      <c r="F83" s="132">
        <v>38000</v>
      </c>
      <c r="G83" s="159">
        <f>38000-4200-G88-G64-183.2</f>
        <v>18583.7</v>
      </c>
      <c r="H83" s="133">
        <f t="shared" si="21"/>
        <v>0</v>
      </c>
      <c r="I83" s="132"/>
      <c r="J83" s="132"/>
      <c r="K83" s="133">
        <f t="shared" si="18"/>
        <v>0</v>
      </c>
      <c r="L83" s="133">
        <f t="shared" si="22"/>
        <v>0</v>
      </c>
      <c r="M83" s="132"/>
      <c r="N83" s="132"/>
      <c r="O83" s="133">
        <f t="shared" si="19"/>
        <v>0</v>
      </c>
      <c r="P83" s="132"/>
      <c r="Q83" s="132"/>
    </row>
    <row r="84" spans="1:17" s="73" customFormat="1" hidden="1">
      <c r="A84" s="75"/>
      <c r="B84" s="75" t="str">
        <f t="shared" si="17"/>
        <v>b</v>
      </c>
      <c r="C84" s="34"/>
      <c r="D84" s="77" t="s">
        <v>75</v>
      </c>
      <c r="E84" s="132"/>
      <c r="F84" s="132"/>
      <c r="G84" s="159"/>
      <c r="H84" s="133">
        <f t="shared" si="21"/>
        <v>0</v>
      </c>
      <c r="I84" s="132"/>
      <c r="J84" s="132"/>
      <c r="K84" s="133">
        <f t="shared" si="18"/>
        <v>0</v>
      </c>
      <c r="L84" s="133">
        <f t="shared" si="22"/>
        <v>0</v>
      </c>
      <c r="M84" s="132"/>
      <c r="N84" s="132"/>
      <c r="O84" s="133">
        <f t="shared" si="19"/>
        <v>0</v>
      </c>
      <c r="P84" s="132"/>
      <c r="Q84" s="132"/>
    </row>
    <row r="85" spans="1:17" s="73" customFormat="1" hidden="1">
      <c r="A85" s="75"/>
      <c r="B85" s="75" t="str">
        <f t="shared" si="17"/>
        <v>b</v>
      </c>
      <c r="C85" s="34"/>
      <c r="D85" s="77" t="s">
        <v>76</v>
      </c>
      <c r="E85" s="132"/>
      <c r="F85" s="132"/>
      <c r="G85" s="159"/>
      <c r="H85" s="133">
        <f t="shared" si="21"/>
        <v>0</v>
      </c>
      <c r="I85" s="132"/>
      <c r="J85" s="132"/>
      <c r="K85" s="133">
        <f t="shared" si="18"/>
        <v>0</v>
      </c>
      <c r="L85" s="133">
        <f t="shared" si="22"/>
        <v>0</v>
      </c>
      <c r="M85" s="132"/>
      <c r="N85" s="132"/>
      <c r="O85" s="133">
        <f t="shared" si="19"/>
        <v>0</v>
      </c>
      <c r="P85" s="132"/>
      <c r="Q85" s="132"/>
    </row>
    <row r="86" spans="1:17" s="123" customFormat="1" ht="54">
      <c r="A86" s="122"/>
      <c r="B86" s="122"/>
      <c r="C86" s="34"/>
      <c r="D86" s="77" t="s">
        <v>297</v>
      </c>
      <c r="E86" s="132"/>
      <c r="F86" s="132"/>
      <c r="G86" s="159"/>
      <c r="H86" s="133">
        <f t="shared" si="21"/>
        <v>0</v>
      </c>
      <c r="I86" s="132"/>
      <c r="J86" s="132"/>
      <c r="K86" s="133">
        <f t="shared" si="18"/>
        <v>0</v>
      </c>
      <c r="L86" s="133">
        <f t="shared" si="22"/>
        <v>0</v>
      </c>
      <c r="M86" s="132"/>
      <c r="N86" s="132"/>
      <c r="O86" s="133">
        <f t="shared" si="19"/>
        <v>0</v>
      </c>
      <c r="P86" s="132"/>
      <c r="Q86" s="132"/>
    </row>
    <row r="87" spans="1:17" s="123" customFormat="1">
      <c r="A87" s="122"/>
      <c r="B87" s="122"/>
      <c r="C87" s="34"/>
      <c r="D87" s="77" t="s">
        <v>298</v>
      </c>
      <c r="E87" s="132"/>
      <c r="F87" s="132"/>
      <c r="G87" s="159"/>
      <c r="H87" s="133">
        <f t="shared" si="21"/>
        <v>0</v>
      </c>
      <c r="I87" s="132"/>
      <c r="J87" s="132"/>
      <c r="K87" s="133">
        <f t="shared" si="18"/>
        <v>0</v>
      </c>
      <c r="L87" s="133">
        <f t="shared" si="22"/>
        <v>0</v>
      </c>
      <c r="M87" s="132"/>
      <c r="N87" s="132"/>
      <c r="O87" s="133">
        <f t="shared" si="19"/>
        <v>0</v>
      </c>
      <c r="P87" s="132"/>
      <c r="Q87" s="132"/>
    </row>
    <row r="88" spans="1:17" s="73" customFormat="1" ht="54">
      <c r="A88" s="75"/>
      <c r="B88" s="75" t="str">
        <f t="shared" si="17"/>
        <v>a</v>
      </c>
      <c r="C88" s="34"/>
      <c r="D88" s="77" t="s">
        <v>77</v>
      </c>
      <c r="E88" s="132">
        <v>55966</v>
      </c>
      <c r="F88" s="130"/>
      <c r="G88" s="164">
        <v>10683.1</v>
      </c>
      <c r="H88" s="133">
        <f t="shared" si="21"/>
        <v>51000</v>
      </c>
      <c r="I88" s="132">
        <f>20000+3000+24000+4000</f>
        <v>51000</v>
      </c>
      <c r="J88" s="132"/>
      <c r="K88" s="133">
        <f t="shared" si="18"/>
        <v>51000</v>
      </c>
      <c r="L88" s="133">
        <f t="shared" si="22"/>
        <v>0</v>
      </c>
      <c r="M88" s="130"/>
      <c r="N88" s="130"/>
      <c r="O88" s="133">
        <f t="shared" si="19"/>
        <v>0</v>
      </c>
      <c r="P88" s="130"/>
      <c r="Q88" s="130"/>
    </row>
    <row r="89" spans="1:17" s="73" customFormat="1" hidden="1">
      <c r="A89" s="75"/>
      <c r="B89" s="75" t="str">
        <f t="shared" si="17"/>
        <v>b</v>
      </c>
      <c r="C89" s="32"/>
      <c r="D89" s="59" t="s">
        <v>78</v>
      </c>
      <c r="E89" s="141">
        <f t="shared" ref="E89:Q89" si="23">E90+E95+E96</f>
        <v>0</v>
      </c>
      <c r="F89" s="141">
        <f t="shared" si="23"/>
        <v>0</v>
      </c>
      <c r="G89" s="165">
        <f t="shared" si="23"/>
        <v>0</v>
      </c>
      <c r="H89" s="141">
        <f t="shared" si="23"/>
        <v>0</v>
      </c>
      <c r="I89" s="141">
        <f t="shared" si="23"/>
        <v>0</v>
      </c>
      <c r="J89" s="141">
        <f t="shared" si="23"/>
        <v>0</v>
      </c>
      <c r="K89" s="141">
        <f t="shared" si="18"/>
        <v>0</v>
      </c>
      <c r="L89" s="141">
        <f t="shared" si="23"/>
        <v>0</v>
      </c>
      <c r="M89" s="141">
        <f t="shared" si="23"/>
        <v>0</v>
      </c>
      <c r="N89" s="141">
        <f t="shared" si="23"/>
        <v>0</v>
      </c>
      <c r="O89" s="141">
        <f t="shared" si="19"/>
        <v>0</v>
      </c>
      <c r="P89" s="141">
        <f t="shared" si="23"/>
        <v>0</v>
      </c>
      <c r="Q89" s="141">
        <f t="shared" si="23"/>
        <v>0</v>
      </c>
    </row>
    <row r="90" spans="1:17" s="73" customFormat="1" hidden="1">
      <c r="A90" s="75"/>
      <c r="B90" s="75" t="str">
        <f t="shared" si="17"/>
        <v>b</v>
      </c>
      <c r="C90" s="33"/>
      <c r="D90" s="76" t="s">
        <v>79</v>
      </c>
      <c r="E90" s="132">
        <f t="shared" ref="E90:Q90" si="24">SUM(E91:E94)</f>
        <v>0</v>
      </c>
      <c r="F90" s="132">
        <f t="shared" si="24"/>
        <v>0</v>
      </c>
      <c r="G90" s="159">
        <f t="shared" si="24"/>
        <v>0</v>
      </c>
      <c r="H90" s="132">
        <f t="shared" si="24"/>
        <v>0</v>
      </c>
      <c r="I90" s="132">
        <f t="shared" si="24"/>
        <v>0</v>
      </c>
      <c r="J90" s="132">
        <f t="shared" si="24"/>
        <v>0</v>
      </c>
      <c r="K90" s="132">
        <f t="shared" si="18"/>
        <v>0</v>
      </c>
      <c r="L90" s="132">
        <f t="shared" si="24"/>
        <v>0</v>
      </c>
      <c r="M90" s="132">
        <f t="shared" si="24"/>
        <v>0</v>
      </c>
      <c r="N90" s="132">
        <f t="shared" si="24"/>
        <v>0</v>
      </c>
      <c r="O90" s="132">
        <f t="shared" si="19"/>
        <v>0</v>
      </c>
      <c r="P90" s="132">
        <f t="shared" si="24"/>
        <v>0</v>
      </c>
      <c r="Q90" s="132">
        <f t="shared" si="24"/>
        <v>0</v>
      </c>
    </row>
    <row r="91" spans="1:17" s="73" customFormat="1" hidden="1">
      <c r="A91" s="75"/>
      <c r="B91" s="75" t="str">
        <f t="shared" si="17"/>
        <v>b</v>
      </c>
      <c r="C91" s="34"/>
      <c r="D91" s="77" t="s">
        <v>80</v>
      </c>
      <c r="E91" s="132"/>
      <c r="F91" s="132"/>
      <c r="G91" s="159"/>
      <c r="H91" s="133">
        <f t="shared" ref="H91:H97" si="25">SUM(I91:J91)</f>
        <v>0</v>
      </c>
      <c r="I91" s="132"/>
      <c r="J91" s="132"/>
      <c r="K91" s="133">
        <f t="shared" si="18"/>
        <v>0</v>
      </c>
      <c r="L91" s="133">
        <f t="shared" ref="L91:L97" si="26">SUM(M91:N91)</f>
        <v>0</v>
      </c>
      <c r="M91" s="132"/>
      <c r="N91" s="132"/>
      <c r="O91" s="133">
        <f t="shared" si="19"/>
        <v>0</v>
      </c>
      <c r="P91" s="132"/>
      <c r="Q91" s="132"/>
    </row>
    <row r="92" spans="1:17" s="73" customFormat="1" hidden="1">
      <c r="A92" s="75"/>
      <c r="B92" s="75" t="str">
        <f t="shared" si="17"/>
        <v>b</v>
      </c>
      <c r="C92" s="34"/>
      <c r="D92" s="77" t="s">
        <v>81</v>
      </c>
      <c r="E92" s="132"/>
      <c r="F92" s="132"/>
      <c r="G92" s="159"/>
      <c r="H92" s="133">
        <f t="shared" si="25"/>
        <v>0</v>
      </c>
      <c r="I92" s="132"/>
      <c r="J92" s="132"/>
      <c r="K92" s="133">
        <f t="shared" si="18"/>
        <v>0</v>
      </c>
      <c r="L92" s="133">
        <f t="shared" si="26"/>
        <v>0</v>
      </c>
      <c r="M92" s="132"/>
      <c r="N92" s="132"/>
      <c r="O92" s="133">
        <f t="shared" si="19"/>
        <v>0</v>
      </c>
      <c r="P92" s="132"/>
      <c r="Q92" s="132"/>
    </row>
    <row r="93" spans="1:17" s="73" customFormat="1" hidden="1">
      <c r="A93" s="75"/>
      <c r="B93" s="75" t="str">
        <f t="shared" si="17"/>
        <v>b</v>
      </c>
      <c r="C93" s="34"/>
      <c r="D93" s="77" t="s">
        <v>82</v>
      </c>
      <c r="E93" s="132"/>
      <c r="F93" s="132"/>
      <c r="G93" s="159"/>
      <c r="H93" s="133">
        <f t="shared" si="25"/>
        <v>0</v>
      </c>
      <c r="I93" s="132"/>
      <c r="J93" s="132"/>
      <c r="K93" s="133">
        <f t="shared" si="18"/>
        <v>0</v>
      </c>
      <c r="L93" s="133">
        <f t="shared" si="26"/>
        <v>0</v>
      </c>
      <c r="M93" s="132"/>
      <c r="N93" s="132"/>
      <c r="O93" s="133">
        <f t="shared" si="19"/>
        <v>0</v>
      </c>
      <c r="P93" s="132"/>
      <c r="Q93" s="132"/>
    </row>
    <row r="94" spans="1:17" s="73" customFormat="1" hidden="1">
      <c r="A94" s="75"/>
      <c r="B94" s="75" t="str">
        <f t="shared" si="17"/>
        <v>b</v>
      </c>
      <c r="C94" s="34"/>
      <c r="D94" s="77" t="s">
        <v>83</v>
      </c>
      <c r="E94" s="131"/>
      <c r="F94" s="131"/>
      <c r="G94" s="163"/>
      <c r="H94" s="133">
        <f t="shared" si="25"/>
        <v>0</v>
      </c>
      <c r="I94" s="131"/>
      <c r="J94" s="131"/>
      <c r="K94" s="133">
        <f t="shared" si="18"/>
        <v>0</v>
      </c>
      <c r="L94" s="133">
        <f t="shared" si="26"/>
        <v>0</v>
      </c>
      <c r="M94" s="131"/>
      <c r="N94" s="131"/>
      <c r="O94" s="133">
        <f t="shared" si="19"/>
        <v>0</v>
      </c>
      <c r="P94" s="131"/>
      <c r="Q94" s="131"/>
    </row>
    <row r="95" spans="1:17" s="73" customFormat="1" ht="36" hidden="1">
      <c r="A95" s="75"/>
      <c r="B95" s="75" t="str">
        <f t="shared" si="17"/>
        <v>b</v>
      </c>
      <c r="C95" s="33"/>
      <c r="D95" s="76" t="s">
        <v>84</v>
      </c>
      <c r="E95" s="131"/>
      <c r="F95" s="131"/>
      <c r="G95" s="163"/>
      <c r="H95" s="133">
        <f t="shared" si="25"/>
        <v>0</v>
      </c>
      <c r="I95" s="131"/>
      <c r="J95" s="131"/>
      <c r="K95" s="133">
        <f t="shared" si="18"/>
        <v>0</v>
      </c>
      <c r="L95" s="133">
        <f t="shared" si="26"/>
        <v>0</v>
      </c>
      <c r="M95" s="131"/>
      <c r="N95" s="131"/>
      <c r="O95" s="133">
        <f t="shared" si="19"/>
        <v>0</v>
      </c>
      <c r="P95" s="131"/>
      <c r="Q95" s="131"/>
    </row>
    <row r="96" spans="1:17" s="73" customFormat="1" ht="36" hidden="1">
      <c r="A96" s="75"/>
      <c r="B96" s="75" t="str">
        <f t="shared" si="17"/>
        <v>b</v>
      </c>
      <c r="C96" s="33"/>
      <c r="D96" s="76" t="s">
        <v>85</v>
      </c>
      <c r="E96" s="130"/>
      <c r="F96" s="130"/>
      <c r="G96" s="164"/>
      <c r="H96" s="133">
        <f t="shared" si="25"/>
        <v>0</v>
      </c>
      <c r="I96" s="130"/>
      <c r="J96" s="130"/>
      <c r="K96" s="133">
        <f t="shared" si="18"/>
        <v>0</v>
      </c>
      <c r="L96" s="133">
        <f t="shared" si="26"/>
        <v>0</v>
      </c>
      <c r="M96" s="130"/>
      <c r="N96" s="130"/>
      <c r="O96" s="133">
        <f t="shared" si="19"/>
        <v>0</v>
      </c>
      <c r="P96" s="130"/>
      <c r="Q96" s="130"/>
    </row>
    <row r="97" spans="1:17" s="73" customFormat="1" hidden="1">
      <c r="A97" s="75"/>
      <c r="B97" s="75" t="str">
        <f t="shared" si="17"/>
        <v>b</v>
      </c>
      <c r="C97" s="32"/>
      <c r="D97" s="59" t="s">
        <v>86</v>
      </c>
      <c r="E97" s="138"/>
      <c r="F97" s="138"/>
      <c r="G97" s="161"/>
      <c r="H97" s="133">
        <f t="shared" si="25"/>
        <v>0</v>
      </c>
      <c r="I97" s="138"/>
      <c r="J97" s="138"/>
      <c r="K97" s="133">
        <f t="shared" si="18"/>
        <v>0</v>
      </c>
      <c r="L97" s="133">
        <f t="shared" si="26"/>
        <v>0</v>
      </c>
      <c r="M97" s="138"/>
      <c r="N97" s="138"/>
      <c r="O97" s="133">
        <f t="shared" si="19"/>
        <v>0</v>
      </c>
      <c r="P97" s="138"/>
      <c r="Q97" s="138"/>
    </row>
    <row r="98" spans="1:17" s="73" customFormat="1" hidden="1">
      <c r="A98" s="75"/>
      <c r="B98" s="75" t="str">
        <f t="shared" si="17"/>
        <v>b</v>
      </c>
      <c r="C98" s="32"/>
      <c r="D98" s="59" t="s">
        <v>87</v>
      </c>
      <c r="E98" s="141">
        <f t="shared" ref="E98:Q98" si="27">E99+E102+E105</f>
        <v>0</v>
      </c>
      <c r="F98" s="141">
        <f t="shared" si="27"/>
        <v>0</v>
      </c>
      <c r="G98" s="165">
        <f t="shared" si="27"/>
        <v>0</v>
      </c>
      <c r="H98" s="141">
        <f t="shared" si="27"/>
        <v>0</v>
      </c>
      <c r="I98" s="141">
        <f t="shared" si="27"/>
        <v>0</v>
      </c>
      <c r="J98" s="141">
        <f t="shared" si="27"/>
        <v>0</v>
      </c>
      <c r="K98" s="141">
        <f t="shared" si="18"/>
        <v>0</v>
      </c>
      <c r="L98" s="141">
        <f t="shared" si="27"/>
        <v>0</v>
      </c>
      <c r="M98" s="141">
        <f t="shared" si="27"/>
        <v>0</v>
      </c>
      <c r="N98" s="141">
        <f t="shared" si="27"/>
        <v>0</v>
      </c>
      <c r="O98" s="141">
        <f t="shared" si="19"/>
        <v>0</v>
      </c>
      <c r="P98" s="141">
        <f t="shared" si="27"/>
        <v>0</v>
      </c>
      <c r="Q98" s="141">
        <f t="shared" si="27"/>
        <v>0</v>
      </c>
    </row>
    <row r="99" spans="1:17" s="73" customFormat="1" ht="36" hidden="1">
      <c r="A99" s="75"/>
      <c r="B99" s="75" t="str">
        <f t="shared" si="17"/>
        <v>b</v>
      </c>
      <c r="C99" s="33"/>
      <c r="D99" s="76" t="s">
        <v>88</v>
      </c>
      <c r="E99" s="132">
        <f t="shared" ref="E99:Q99" si="28">SUM(E100:E101)</f>
        <v>0</v>
      </c>
      <c r="F99" s="132">
        <f t="shared" si="28"/>
        <v>0</v>
      </c>
      <c r="G99" s="159">
        <f t="shared" si="28"/>
        <v>0</v>
      </c>
      <c r="H99" s="132">
        <f t="shared" si="28"/>
        <v>0</v>
      </c>
      <c r="I99" s="132">
        <f t="shared" si="28"/>
        <v>0</v>
      </c>
      <c r="J99" s="132">
        <f t="shared" si="28"/>
        <v>0</v>
      </c>
      <c r="K99" s="132">
        <f t="shared" si="18"/>
        <v>0</v>
      </c>
      <c r="L99" s="132">
        <f t="shared" si="28"/>
        <v>0</v>
      </c>
      <c r="M99" s="132">
        <f t="shared" si="28"/>
        <v>0</v>
      </c>
      <c r="N99" s="132">
        <f t="shared" si="28"/>
        <v>0</v>
      </c>
      <c r="O99" s="132">
        <f t="shared" si="19"/>
        <v>0</v>
      </c>
      <c r="P99" s="132">
        <f t="shared" si="28"/>
        <v>0</v>
      </c>
      <c r="Q99" s="132">
        <f t="shared" si="28"/>
        <v>0</v>
      </c>
    </row>
    <row r="100" spans="1:17" s="73" customFormat="1" hidden="1">
      <c r="A100" s="75"/>
      <c r="B100" s="75" t="str">
        <f t="shared" si="17"/>
        <v>b</v>
      </c>
      <c r="C100" s="34"/>
      <c r="D100" s="77" t="s">
        <v>89</v>
      </c>
      <c r="E100" s="132"/>
      <c r="F100" s="132"/>
      <c r="G100" s="159"/>
      <c r="H100" s="133">
        <f>SUM(I100:J100)</f>
        <v>0</v>
      </c>
      <c r="I100" s="132"/>
      <c r="J100" s="132"/>
      <c r="K100" s="133">
        <f t="shared" si="18"/>
        <v>0</v>
      </c>
      <c r="L100" s="133">
        <f>SUM(M100:N100)</f>
        <v>0</v>
      </c>
      <c r="M100" s="132"/>
      <c r="N100" s="132"/>
      <c r="O100" s="133">
        <f t="shared" si="19"/>
        <v>0</v>
      </c>
      <c r="P100" s="132"/>
      <c r="Q100" s="132"/>
    </row>
    <row r="101" spans="1:17" s="73" customFormat="1" hidden="1">
      <c r="A101" s="75"/>
      <c r="B101" s="75" t="str">
        <f t="shared" si="17"/>
        <v>b</v>
      </c>
      <c r="C101" s="34"/>
      <c r="D101" s="77" t="s">
        <v>90</v>
      </c>
      <c r="E101" s="131"/>
      <c r="F101" s="131"/>
      <c r="G101" s="163"/>
      <c r="H101" s="133">
        <f>SUM(I101:J101)</f>
        <v>0</v>
      </c>
      <c r="I101" s="131"/>
      <c r="J101" s="131"/>
      <c r="K101" s="133">
        <f t="shared" si="18"/>
        <v>0</v>
      </c>
      <c r="L101" s="133">
        <f>SUM(M101:N101)</f>
        <v>0</v>
      </c>
      <c r="M101" s="131"/>
      <c r="N101" s="131"/>
      <c r="O101" s="133">
        <f t="shared" si="19"/>
        <v>0</v>
      </c>
      <c r="P101" s="131"/>
      <c r="Q101" s="131"/>
    </row>
    <row r="102" spans="1:17" s="73" customFormat="1" ht="36" hidden="1">
      <c r="A102" s="75"/>
      <c r="B102" s="75" t="str">
        <f t="shared" si="17"/>
        <v>b</v>
      </c>
      <c r="C102" s="33"/>
      <c r="D102" s="76" t="s">
        <v>91</v>
      </c>
      <c r="E102" s="132">
        <f t="shared" ref="E102:Q102" si="29">SUM(E103:E104)</f>
        <v>0</v>
      </c>
      <c r="F102" s="132">
        <f t="shared" si="29"/>
        <v>0</v>
      </c>
      <c r="G102" s="159">
        <f t="shared" si="29"/>
        <v>0</v>
      </c>
      <c r="H102" s="132">
        <f t="shared" si="29"/>
        <v>0</v>
      </c>
      <c r="I102" s="132">
        <f t="shared" si="29"/>
        <v>0</v>
      </c>
      <c r="J102" s="132">
        <f t="shared" si="29"/>
        <v>0</v>
      </c>
      <c r="K102" s="132">
        <f t="shared" si="18"/>
        <v>0</v>
      </c>
      <c r="L102" s="132">
        <f t="shared" si="29"/>
        <v>0</v>
      </c>
      <c r="M102" s="132">
        <f t="shared" si="29"/>
        <v>0</v>
      </c>
      <c r="N102" s="132">
        <f t="shared" si="29"/>
        <v>0</v>
      </c>
      <c r="O102" s="132">
        <f t="shared" si="19"/>
        <v>0</v>
      </c>
      <c r="P102" s="132">
        <f t="shared" si="29"/>
        <v>0</v>
      </c>
      <c r="Q102" s="132">
        <f t="shared" si="29"/>
        <v>0</v>
      </c>
    </row>
    <row r="103" spans="1:17" s="73" customFormat="1" hidden="1">
      <c r="A103" s="75"/>
      <c r="B103" s="75" t="str">
        <f t="shared" si="17"/>
        <v>b</v>
      </c>
      <c r="C103" s="34"/>
      <c r="D103" s="77" t="s">
        <v>89</v>
      </c>
      <c r="E103" s="132"/>
      <c r="F103" s="132"/>
      <c r="G103" s="159"/>
      <c r="H103" s="133">
        <f>SUM(I103:J103)</f>
        <v>0</v>
      </c>
      <c r="I103" s="132"/>
      <c r="J103" s="132"/>
      <c r="K103" s="133">
        <f t="shared" si="18"/>
        <v>0</v>
      </c>
      <c r="L103" s="133">
        <f>SUM(M103:N103)</f>
        <v>0</v>
      </c>
      <c r="M103" s="132"/>
      <c r="N103" s="132"/>
      <c r="O103" s="133">
        <f t="shared" si="19"/>
        <v>0</v>
      </c>
      <c r="P103" s="132"/>
      <c r="Q103" s="132"/>
    </row>
    <row r="104" spans="1:17" s="73" customFormat="1" hidden="1">
      <c r="A104" s="75"/>
      <c r="B104" s="75" t="str">
        <f t="shared" si="17"/>
        <v>b</v>
      </c>
      <c r="C104" s="34"/>
      <c r="D104" s="77" t="s">
        <v>90</v>
      </c>
      <c r="E104" s="131"/>
      <c r="F104" s="131"/>
      <c r="G104" s="163"/>
      <c r="H104" s="133">
        <f>SUM(I104:J104)</f>
        <v>0</v>
      </c>
      <c r="I104" s="131"/>
      <c r="J104" s="131"/>
      <c r="K104" s="133">
        <f t="shared" si="18"/>
        <v>0</v>
      </c>
      <c r="L104" s="133">
        <f>SUM(M104:N104)</f>
        <v>0</v>
      </c>
      <c r="M104" s="131"/>
      <c r="N104" s="131"/>
      <c r="O104" s="133">
        <f t="shared" si="19"/>
        <v>0</v>
      </c>
      <c r="P104" s="131"/>
      <c r="Q104" s="131"/>
    </row>
    <row r="105" spans="1:17" s="73" customFormat="1" ht="36" hidden="1">
      <c r="A105" s="75"/>
      <c r="B105" s="75" t="str">
        <f t="shared" si="17"/>
        <v>b</v>
      </c>
      <c r="C105" s="33"/>
      <c r="D105" s="76" t="s">
        <v>92</v>
      </c>
      <c r="E105" s="132">
        <f t="shared" ref="E105:Q105" si="30">SUM(E106:E107)</f>
        <v>0</v>
      </c>
      <c r="F105" s="132">
        <f t="shared" si="30"/>
        <v>0</v>
      </c>
      <c r="G105" s="159">
        <f t="shared" si="30"/>
        <v>0</v>
      </c>
      <c r="H105" s="132">
        <f t="shared" si="30"/>
        <v>0</v>
      </c>
      <c r="I105" s="132">
        <f t="shared" si="30"/>
        <v>0</v>
      </c>
      <c r="J105" s="132">
        <f t="shared" si="30"/>
        <v>0</v>
      </c>
      <c r="K105" s="132">
        <f t="shared" si="18"/>
        <v>0</v>
      </c>
      <c r="L105" s="132">
        <f t="shared" si="30"/>
        <v>0</v>
      </c>
      <c r="M105" s="132">
        <f t="shared" si="30"/>
        <v>0</v>
      </c>
      <c r="N105" s="132">
        <f t="shared" si="30"/>
        <v>0</v>
      </c>
      <c r="O105" s="132">
        <f t="shared" si="19"/>
        <v>0</v>
      </c>
      <c r="P105" s="132">
        <f t="shared" si="30"/>
        <v>0</v>
      </c>
      <c r="Q105" s="132">
        <f t="shared" si="30"/>
        <v>0</v>
      </c>
    </row>
    <row r="106" spans="1:17" s="73" customFormat="1" hidden="1">
      <c r="A106" s="75"/>
      <c r="B106" s="75" t="str">
        <f t="shared" si="17"/>
        <v>b</v>
      </c>
      <c r="C106" s="34"/>
      <c r="D106" s="77" t="s">
        <v>89</v>
      </c>
      <c r="E106" s="132"/>
      <c r="F106" s="132"/>
      <c r="G106" s="159"/>
      <c r="H106" s="133">
        <f>SUM(I106:J106)</f>
        <v>0</v>
      </c>
      <c r="I106" s="132"/>
      <c r="J106" s="132"/>
      <c r="K106" s="133">
        <f t="shared" si="18"/>
        <v>0</v>
      </c>
      <c r="L106" s="133">
        <f>SUM(M106:N106)</f>
        <v>0</v>
      </c>
      <c r="M106" s="132"/>
      <c r="N106" s="132"/>
      <c r="O106" s="133">
        <f t="shared" si="19"/>
        <v>0</v>
      </c>
      <c r="P106" s="132"/>
      <c r="Q106" s="132"/>
    </row>
    <row r="107" spans="1:17" s="73" customFormat="1" hidden="1">
      <c r="A107" s="75"/>
      <c r="B107" s="75" t="str">
        <f t="shared" si="17"/>
        <v>b</v>
      </c>
      <c r="C107" s="34"/>
      <c r="D107" s="77" t="s">
        <v>90</v>
      </c>
      <c r="E107" s="130"/>
      <c r="F107" s="130"/>
      <c r="G107" s="164"/>
      <c r="H107" s="133">
        <f>SUM(I107:J107)</f>
        <v>0</v>
      </c>
      <c r="I107" s="130"/>
      <c r="J107" s="130"/>
      <c r="K107" s="133">
        <f t="shared" si="18"/>
        <v>0</v>
      </c>
      <c r="L107" s="133">
        <f>SUM(M107:N107)</f>
        <v>0</v>
      </c>
      <c r="M107" s="130"/>
      <c r="N107" s="130"/>
      <c r="O107" s="133">
        <f t="shared" si="19"/>
        <v>0</v>
      </c>
      <c r="P107" s="130"/>
      <c r="Q107" s="130"/>
    </row>
    <row r="108" spans="1:17" s="73" customFormat="1">
      <c r="A108" s="75"/>
      <c r="B108" s="75" t="str">
        <f t="shared" si="17"/>
        <v>a</v>
      </c>
      <c r="C108" s="32"/>
      <c r="D108" s="59" t="s">
        <v>93</v>
      </c>
      <c r="E108" s="141">
        <f t="shared" ref="E108:Q108" si="31">E109+E112+E115</f>
        <v>20496</v>
      </c>
      <c r="F108" s="141">
        <f t="shared" si="31"/>
        <v>15000</v>
      </c>
      <c r="G108" s="165">
        <f t="shared" si="31"/>
        <v>18000</v>
      </c>
      <c r="H108" s="141">
        <f t="shared" si="31"/>
        <v>15000</v>
      </c>
      <c r="I108" s="141">
        <f t="shared" si="31"/>
        <v>15000</v>
      </c>
      <c r="J108" s="141">
        <f t="shared" si="31"/>
        <v>0</v>
      </c>
      <c r="K108" s="141">
        <f t="shared" si="18"/>
        <v>15000</v>
      </c>
      <c r="L108" s="141">
        <f t="shared" si="31"/>
        <v>0</v>
      </c>
      <c r="M108" s="141">
        <f t="shared" si="31"/>
        <v>0</v>
      </c>
      <c r="N108" s="141">
        <f t="shared" si="31"/>
        <v>0</v>
      </c>
      <c r="O108" s="141">
        <f t="shared" si="19"/>
        <v>0</v>
      </c>
      <c r="P108" s="141">
        <f t="shared" si="31"/>
        <v>0</v>
      </c>
      <c r="Q108" s="141">
        <f t="shared" si="31"/>
        <v>0</v>
      </c>
    </row>
    <row r="109" spans="1:17" s="73" customFormat="1" hidden="1">
      <c r="A109" s="75"/>
      <c r="B109" s="75" t="str">
        <f t="shared" si="17"/>
        <v>b</v>
      </c>
      <c r="C109" s="33"/>
      <c r="D109" s="76" t="s">
        <v>94</v>
      </c>
      <c r="E109" s="132">
        <f t="shared" ref="E109:Q109" si="32">SUM(E110:E111)</f>
        <v>0</v>
      </c>
      <c r="F109" s="132">
        <f t="shared" si="32"/>
        <v>0</v>
      </c>
      <c r="G109" s="159">
        <f t="shared" si="32"/>
        <v>0</v>
      </c>
      <c r="H109" s="132">
        <f t="shared" si="32"/>
        <v>0</v>
      </c>
      <c r="I109" s="132">
        <f t="shared" si="32"/>
        <v>0</v>
      </c>
      <c r="J109" s="132">
        <f t="shared" si="32"/>
        <v>0</v>
      </c>
      <c r="K109" s="132">
        <f t="shared" si="18"/>
        <v>0</v>
      </c>
      <c r="L109" s="132">
        <f t="shared" si="32"/>
        <v>0</v>
      </c>
      <c r="M109" s="132">
        <f t="shared" si="32"/>
        <v>0</v>
      </c>
      <c r="N109" s="132">
        <f t="shared" si="32"/>
        <v>0</v>
      </c>
      <c r="O109" s="132">
        <f t="shared" si="19"/>
        <v>0</v>
      </c>
      <c r="P109" s="132">
        <f t="shared" si="32"/>
        <v>0</v>
      </c>
      <c r="Q109" s="132">
        <f t="shared" si="32"/>
        <v>0</v>
      </c>
    </row>
    <row r="110" spans="1:17" s="73" customFormat="1" hidden="1">
      <c r="A110" s="75"/>
      <c r="B110" s="75" t="str">
        <f t="shared" si="17"/>
        <v>b</v>
      </c>
      <c r="C110" s="34"/>
      <c r="D110" s="77" t="s">
        <v>95</v>
      </c>
      <c r="E110" s="132"/>
      <c r="F110" s="132"/>
      <c r="G110" s="159"/>
      <c r="H110" s="133">
        <f>SUM(I110:J110)</f>
        <v>0</v>
      </c>
      <c r="I110" s="132"/>
      <c r="J110" s="132"/>
      <c r="K110" s="133">
        <f t="shared" si="18"/>
        <v>0</v>
      </c>
      <c r="L110" s="133">
        <f>SUM(M110:N110)</f>
        <v>0</v>
      </c>
      <c r="M110" s="132"/>
      <c r="N110" s="132"/>
      <c r="O110" s="133">
        <f t="shared" si="19"/>
        <v>0</v>
      </c>
      <c r="P110" s="132"/>
      <c r="Q110" s="132"/>
    </row>
    <row r="111" spans="1:17" s="73" customFormat="1" hidden="1">
      <c r="A111" s="75"/>
      <c r="B111" s="75" t="str">
        <f t="shared" si="17"/>
        <v>b</v>
      </c>
      <c r="C111" s="34"/>
      <c r="D111" s="77" t="s">
        <v>96</v>
      </c>
      <c r="E111" s="131"/>
      <c r="F111" s="131"/>
      <c r="G111" s="163"/>
      <c r="H111" s="133">
        <f>SUM(I111:J111)</f>
        <v>0</v>
      </c>
      <c r="I111" s="131"/>
      <c r="J111" s="131"/>
      <c r="K111" s="133">
        <f t="shared" si="18"/>
        <v>0</v>
      </c>
      <c r="L111" s="133">
        <f>SUM(M111:N111)</f>
        <v>0</v>
      </c>
      <c r="M111" s="131"/>
      <c r="N111" s="131"/>
      <c r="O111" s="133">
        <f t="shared" si="19"/>
        <v>0</v>
      </c>
      <c r="P111" s="131"/>
      <c r="Q111" s="131"/>
    </row>
    <row r="112" spans="1:17" s="73" customFormat="1" hidden="1">
      <c r="A112" s="75"/>
      <c r="B112" s="75" t="str">
        <f t="shared" si="17"/>
        <v>b</v>
      </c>
      <c r="C112" s="33"/>
      <c r="D112" s="76" t="s">
        <v>97</v>
      </c>
      <c r="E112" s="132">
        <f t="shared" ref="E112:Q112" si="33">SUM(E113:E114)</f>
        <v>0</v>
      </c>
      <c r="F112" s="132">
        <f t="shared" si="33"/>
        <v>0</v>
      </c>
      <c r="G112" s="159">
        <f t="shared" si="33"/>
        <v>0</v>
      </c>
      <c r="H112" s="132">
        <f t="shared" si="33"/>
        <v>0</v>
      </c>
      <c r="I112" s="132">
        <f t="shared" si="33"/>
        <v>0</v>
      </c>
      <c r="J112" s="132">
        <f t="shared" si="33"/>
        <v>0</v>
      </c>
      <c r="K112" s="132">
        <f t="shared" si="18"/>
        <v>0</v>
      </c>
      <c r="L112" s="132">
        <f t="shared" si="33"/>
        <v>0</v>
      </c>
      <c r="M112" s="132">
        <f t="shared" si="33"/>
        <v>0</v>
      </c>
      <c r="N112" s="132">
        <f t="shared" si="33"/>
        <v>0</v>
      </c>
      <c r="O112" s="132">
        <f t="shared" si="19"/>
        <v>0</v>
      </c>
      <c r="P112" s="132">
        <f t="shared" si="33"/>
        <v>0</v>
      </c>
      <c r="Q112" s="132">
        <f t="shared" si="33"/>
        <v>0</v>
      </c>
    </row>
    <row r="113" spans="1:17" s="73" customFormat="1" hidden="1">
      <c r="A113" s="75"/>
      <c r="B113" s="75" t="str">
        <f t="shared" si="17"/>
        <v>b</v>
      </c>
      <c r="C113" s="34"/>
      <c r="D113" s="77" t="s">
        <v>95</v>
      </c>
      <c r="E113" s="132"/>
      <c r="F113" s="132"/>
      <c r="G113" s="159"/>
      <c r="H113" s="133">
        <f>SUM(I113:J113)</f>
        <v>0</v>
      </c>
      <c r="I113" s="132"/>
      <c r="J113" s="132"/>
      <c r="K113" s="133">
        <f t="shared" si="18"/>
        <v>0</v>
      </c>
      <c r="L113" s="133">
        <f>SUM(M113:N113)</f>
        <v>0</v>
      </c>
      <c r="M113" s="132"/>
      <c r="N113" s="132"/>
      <c r="O113" s="133">
        <f t="shared" si="19"/>
        <v>0</v>
      </c>
      <c r="P113" s="132"/>
      <c r="Q113" s="132"/>
    </row>
    <row r="114" spans="1:17" s="73" customFormat="1" hidden="1">
      <c r="A114" s="75"/>
      <c r="B114" s="75" t="str">
        <f t="shared" si="17"/>
        <v>b</v>
      </c>
      <c r="C114" s="34"/>
      <c r="D114" s="77" t="s">
        <v>96</v>
      </c>
      <c r="E114" s="131"/>
      <c r="F114" s="131"/>
      <c r="G114" s="163"/>
      <c r="H114" s="133">
        <f>SUM(I114:J114)</f>
        <v>0</v>
      </c>
      <c r="I114" s="131"/>
      <c r="J114" s="131"/>
      <c r="K114" s="133">
        <f t="shared" si="18"/>
        <v>0</v>
      </c>
      <c r="L114" s="133">
        <f>SUM(M114:N114)</f>
        <v>0</v>
      </c>
      <c r="M114" s="131"/>
      <c r="N114" s="131"/>
      <c r="O114" s="133">
        <f t="shared" si="19"/>
        <v>0</v>
      </c>
      <c r="P114" s="131"/>
      <c r="Q114" s="131"/>
    </row>
    <row r="115" spans="1:17" s="73" customFormat="1" ht="36">
      <c r="A115" s="75"/>
      <c r="B115" s="75" t="str">
        <f t="shared" si="17"/>
        <v>a</v>
      </c>
      <c r="C115" s="36"/>
      <c r="D115" s="79" t="s">
        <v>98</v>
      </c>
      <c r="E115" s="132">
        <f t="shared" ref="E115:Q115" si="34">SUM(E116:E117)</f>
        <v>20496</v>
      </c>
      <c r="F115" s="132">
        <f t="shared" si="34"/>
        <v>15000</v>
      </c>
      <c r="G115" s="159">
        <f t="shared" si="34"/>
        <v>18000</v>
      </c>
      <c r="H115" s="132">
        <f t="shared" si="34"/>
        <v>15000</v>
      </c>
      <c r="I115" s="132">
        <f t="shared" si="34"/>
        <v>15000</v>
      </c>
      <c r="J115" s="132">
        <f t="shared" si="34"/>
        <v>0</v>
      </c>
      <c r="K115" s="132">
        <f t="shared" si="18"/>
        <v>15000</v>
      </c>
      <c r="L115" s="132">
        <f t="shared" si="34"/>
        <v>0</v>
      </c>
      <c r="M115" s="132">
        <f t="shared" si="34"/>
        <v>0</v>
      </c>
      <c r="N115" s="132">
        <f t="shared" si="34"/>
        <v>0</v>
      </c>
      <c r="O115" s="132">
        <f t="shared" si="19"/>
        <v>0</v>
      </c>
      <c r="P115" s="132">
        <f t="shared" si="34"/>
        <v>0</v>
      </c>
      <c r="Q115" s="132">
        <f t="shared" si="34"/>
        <v>0</v>
      </c>
    </row>
    <row r="116" spans="1:17" s="73" customFormat="1">
      <c r="A116" s="75"/>
      <c r="B116" s="75" t="str">
        <f t="shared" si="17"/>
        <v>a</v>
      </c>
      <c r="C116" s="34"/>
      <c r="D116" s="77" t="s">
        <v>95</v>
      </c>
      <c r="E116" s="132">
        <v>20496</v>
      </c>
      <c r="F116" s="132">
        <v>15000</v>
      </c>
      <c r="G116" s="159">
        <f>15000+3000</f>
        <v>18000</v>
      </c>
      <c r="H116" s="133">
        <f>SUM(I116:J116)</f>
        <v>15000</v>
      </c>
      <c r="I116" s="132">
        <v>15000</v>
      </c>
      <c r="J116" s="132"/>
      <c r="K116" s="133">
        <f t="shared" si="18"/>
        <v>15000</v>
      </c>
      <c r="L116" s="133">
        <f>SUM(M116:N116)</f>
        <v>0</v>
      </c>
      <c r="M116" s="132"/>
      <c r="N116" s="132"/>
      <c r="O116" s="133">
        <f t="shared" si="19"/>
        <v>0</v>
      </c>
      <c r="P116" s="132"/>
      <c r="Q116" s="132"/>
    </row>
    <row r="117" spans="1:17" s="73" customFormat="1" hidden="1">
      <c r="A117" s="75"/>
      <c r="B117" s="75" t="str">
        <f t="shared" si="17"/>
        <v>b</v>
      </c>
      <c r="C117" s="34"/>
      <c r="D117" s="77" t="s">
        <v>96</v>
      </c>
      <c r="E117" s="130"/>
      <c r="F117" s="130"/>
      <c r="G117" s="164"/>
      <c r="H117" s="133">
        <f>SUM(I117:J117)</f>
        <v>0</v>
      </c>
      <c r="I117" s="130"/>
      <c r="J117" s="130"/>
      <c r="K117" s="133">
        <f t="shared" si="18"/>
        <v>0</v>
      </c>
      <c r="L117" s="133">
        <f>SUM(M117:N117)</f>
        <v>0</v>
      </c>
      <c r="M117" s="130"/>
      <c r="N117" s="130"/>
      <c r="O117" s="133">
        <f t="shared" si="19"/>
        <v>0</v>
      </c>
      <c r="P117" s="130"/>
      <c r="Q117" s="130"/>
    </row>
    <row r="118" spans="1:17" s="73" customFormat="1">
      <c r="A118" s="75"/>
      <c r="B118" s="75" t="str">
        <f t="shared" si="17"/>
        <v>a</v>
      </c>
      <c r="C118" s="32"/>
      <c r="D118" s="59" t="s">
        <v>99</v>
      </c>
      <c r="E118" s="141">
        <f>E119+E120</f>
        <v>780</v>
      </c>
      <c r="F118" s="141">
        <f t="shared" ref="F118:Q118" si="35">F119+F120</f>
        <v>5000</v>
      </c>
      <c r="G118" s="165">
        <f t="shared" si="35"/>
        <v>5000</v>
      </c>
      <c r="H118" s="141">
        <f t="shared" si="35"/>
        <v>4000</v>
      </c>
      <c r="I118" s="141">
        <f t="shared" si="35"/>
        <v>4000</v>
      </c>
      <c r="J118" s="141">
        <f t="shared" si="35"/>
        <v>0</v>
      </c>
      <c r="K118" s="141">
        <f t="shared" si="18"/>
        <v>4000</v>
      </c>
      <c r="L118" s="141">
        <f t="shared" si="35"/>
        <v>0</v>
      </c>
      <c r="M118" s="141">
        <f t="shared" si="35"/>
        <v>0</v>
      </c>
      <c r="N118" s="141">
        <f t="shared" si="35"/>
        <v>0</v>
      </c>
      <c r="O118" s="141">
        <f t="shared" si="19"/>
        <v>0</v>
      </c>
      <c r="P118" s="141">
        <f t="shared" si="35"/>
        <v>0</v>
      </c>
      <c r="Q118" s="141">
        <f t="shared" si="35"/>
        <v>0</v>
      </c>
    </row>
    <row r="119" spans="1:17" s="73" customFormat="1" ht="16.5" hidden="1" customHeight="1">
      <c r="A119" s="75"/>
      <c r="B119" s="75" t="str">
        <f t="shared" si="17"/>
        <v>b</v>
      </c>
      <c r="C119" s="33"/>
      <c r="D119" s="76" t="s">
        <v>100</v>
      </c>
      <c r="E119" s="131"/>
      <c r="F119" s="131"/>
      <c r="G119" s="163"/>
      <c r="H119" s="133">
        <f>SUM(I119:J119)</f>
        <v>0</v>
      </c>
      <c r="I119" s="131"/>
      <c r="J119" s="131"/>
      <c r="K119" s="133">
        <f t="shared" si="18"/>
        <v>0</v>
      </c>
      <c r="L119" s="133">
        <f>SUM(M119:N119)</f>
        <v>0</v>
      </c>
      <c r="M119" s="131"/>
      <c r="N119" s="131"/>
      <c r="O119" s="133">
        <f t="shared" si="19"/>
        <v>0</v>
      </c>
      <c r="P119" s="131"/>
      <c r="Q119" s="131"/>
    </row>
    <row r="120" spans="1:17" s="73" customFormat="1">
      <c r="A120" s="75"/>
      <c r="B120" s="75" t="str">
        <f t="shared" si="17"/>
        <v>a</v>
      </c>
      <c r="C120" s="33"/>
      <c r="D120" s="76" t="s">
        <v>101</v>
      </c>
      <c r="E120" s="132">
        <f t="shared" ref="E120:Q120" si="36">E121+E140</f>
        <v>780</v>
      </c>
      <c r="F120" s="132">
        <f t="shared" si="36"/>
        <v>5000</v>
      </c>
      <c r="G120" s="159">
        <f t="shared" si="36"/>
        <v>5000</v>
      </c>
      <c r="H120" s="132">
        <f t="shared" si="36"/>
        <v>4000</v>
      </c>
      <c r="I120" s="132">
        <f t="shared" si="36"/>
        <v>4000</v>
      </c>
      <c r="J120" s="132">
        <f t="shared" si="36"/>
        <v>0</v>
      </c>
      <c r="K120" s="132">
        <f t="shared" si="18"/>
        <v>4000</v>
      </c>
      <c r="L120" s="132">
        <f t="shared" si="36"/>
        <v>0</v>
      </c>
      <c r="M120" s="132">
        <f t="shared" si="36"/>
        <v>0</v>
      </c>
      <c r="N120" s="132">
        <f t="shared" si="36"/>
        <v>0</v>
      </c>
      <c r="O120" s="132">
        <f t="shared" si="19"/>
        <v>0</v>
      </c>
      <c r="P120" s="132">
        <f t="shared" si="36"/>
        <v>0</v>
      </c>
      <c r="Q120" s="132">
        <f t="shared" si="36"/>
        <v>0</v>
      </c>
    </row>
    <row r="121" spans="1:17" s="73" customFormat="1">
      <c r="A121" s="75"/>
      <c r="B121" s="75" t="str">
        <f t="shared" si="17"/>
        <v>a</v>
      </c>
      <c r="C121" s="37"/>
      <c r="D121" s="80" t="s">
        <v>102</v>
      </c>
      <c r="E121" s="133">
        <f>SUM(E122:E139)</f>
        <v>780</v>
      </c>
      <c r="F121" s="133">
        <f t="shared" ref="F121:Q121" si="37">SUM(F122:F139)</f>
        <v>5000</v>
      </c>
      <c r="G121" s="158">
        <f t="shared" si="37"/>
        <v>5000</v>
      </c>
      <c r="H121" s="133">
        <f t="shared" si="37"/>
        <v>4000</v>
      </c>
      <c r="I121" s="133">
        <f t="shared" si="37"/>
        <v>4000</v>
      </c>
      <c r="J121" s="133">
        <f t="shared" si="37"/>
        <v>0</v>
      </c>
      <c r="K121" s="133">
        <f t="shared" si="18"/>
        <v>4000</v>
      </c>
      <c r="L121" s="133">
        <f t="shared" si="37"/>
        <v>0</v>
      </c>
      <c r="M121" s="133">
        <f t="shared" si="37"/>
        <v>0</v>
      </c>
      <c r="N121" s="133">
        <f t="shared" si="37"/>
        <v>0</v>
      </c>
      <c r="O121" s="133">
        <f t="shared" si="19"/>
        <v>0</v>
      </c>
      <c r="P121" s="133">
        <f t="shared" si="37"/>
        <v>0</v>
      </c>
      <c r="Q121" s="133">
        <f t="shared" si="37"/>
        <v>0</v>
      </c>
    </row>
    <row r="122" spans="1:17" s="73" customFormat="1" ht="90" hidden="1">
      <c r="A122" s="75"/>
      <c r="B122" s="75" t="str">
        <f t="shared" si="17"/>
        <v>b</v>
      </c>
      <c r="C122" s="35"/>
      <c r="D122" s="78" t="s">
        <v>103</v>
      </c>
      <c r="E122" s="133"/>
      <c r="F122" s="133"/>
      <c r="G122" s="158"/>
      <c r="H122" s="133">
        <f t="shared" ref="H122:H140" si="38">SUM(I122:J122)</f>
        <v>0</v>
      </c>
      <c r="I122" s="133"/>
      <c r="J122" s="133"/>
      <c r="K122" s="133">
        <f t="shared" si="18"/>
        <v>0</v>
      </c>
      <c r="L122" s="133">
        <f t="shared" ref="L122:L140" si="39">SUM(M122:N122)</f>
        <v>0</v>
      </c>
      <c r="M122" s="133"/>
      <c r="N122" s="133"/>
      <c r="O122" s="133">
        <f t="shared" si="19"/>
        <v>0</v>
      </c>
      <c r="P122" s="133"/>
      <c r="Q122" s="133"/>
    </row>
    <row r="123" spans="1:17" s="73" customFormat="1" ht="36" hidden="1">
      <c r="A123" s="75"/>
      <c r="B123" s="75" t="str">
        <f t="shared" si="17"/>
        <v>b</v>
      </c>
      <c r="C123" s="35"/>
      <c r="D123" s="78" t="s">
        <v>299</v>
      </c>
      <c r="E123" s="133"/>
      <c r="F123" s="133"/>
      <c r="G123" s="158"/>
      <c r="H123" s="133">
        <f t="shared" si="38"/>
        <v>0</v>
      </c>
      <c r="I123" s="133"/>
      <c r="J123" s="133"/>
      <c r="K123" s="133">
        <f t="shared" si="18"/>
        <v>0</v>
      </c>
      <c r="L123" s="133">
        <f t="shared" si="39"/>
        <v>0</v>
      </c>
      <c r="M123" s="133"/>
      <c r="N123" s="133"/>
      <c r="O123" s="133">
        <f t="shared" si="19"/>
        <v>0</v>
      </c>
      <c r="P123" s="133"/>
      <c r="Q123" s="133"/>
    </row>
    <row r="124" spans="1:17" s="73" customFormat="1" hidden="1">
      <c r="A124" s="75"/>
      <c r="B124" s="75" t="str">
        <f t="shared" si="17"/>
        <v>b</v>
      </c>
      <c r="C124" s="35"/>
      <c r="D124" s="78" t="s">
        <v>105</v>
      </c>
      <c r="E124" s="133"/>
      <c r="F124" s="133"/>
      <c r="G124" s="158"/>
      <c r="H124" s="133">
        <f t="shared" si="38"/>
        <v>0</v>
      </c>
      <c r="I124" s="133"/>
      <c r="J124" s="133"/>
      <c r="K124" s="133">
        <f t="shared" si="18"/>
        <v>0</v>
      </c>
      <c r="L124" s="133">
        <f t="shared" si="39"/>
        <v>0</v>
      </c>
      <c r="M124" s="133"/>
      <c r="N124" s="133"/>
      <c r="O124" s="133">
        <f t="shared" si="19"/>
        <v>0</v>
      </c>
      <c r="P124" s="133"/>
      <c r="Q124" s="133"/>
    </row>
    <row r="125" spans="1:17" s="73" customFormat="1" ht="36">
      <c r="A125" s="75"/>
      <c r="B125" s="75" t="str">
        <f t="shared" si="17"/>
        <v>a</v>
      </c>
      <c r="C125" s="35"/>
      <c r="D125" s="78" t="s">
        <v>106</v>
      </c>
      <c r="E125" s="133">
        <v>780</v>
      </c>
      <c r="F125" s="133"/>
      <c r="G125" s="158"/>
      <c r="H125" s="133">
        <f t="shared" si="38"/>
        <v>800</v>
      </c>
      <c r="I125" s="133">
        <v>800</v>
      </c>
      <c r="J125" s="133"/>
      <c r="K125" s="133">
        <f t="shared" si="18"/>
        <v>800</v>
      </c>
      <c r="L125" s="133">
        <f t="shared" si="39"/>
        <v>0</v>
      </c>
      <c r="M125" s="133"/>
      <c r="N125" s="133"/>
      <c r="O125" s="133">
        <f t="shared" si="19"/>
        <v>0</v>
      </c>
      <c r="P125" s="133"/>
      <c r="Q125" s="133"/>
    </row>
    <row r="126" spans="1:17" s="73" customFormat="1" hidden="1">
      <c r="A126" s="75"/>
      <c r="B126" s="75" t="str">
        <f t="shared" si="17"/>
        <v>b</v>
      </c>
      <c r="C126" s="35"/>
      <c r="D126" s="78" t="s">
        <v>107</v>
      </c>
      <c r="E126" s="133"/>
      <c r="F126" s="133"/>
      <c r="G126" s="158"/>
      <c r="H126" s="133">
        <f t="shared" si="38"/>
        <v>0</v>
      </c>
      <c r="I126" s="133"/>
      <c r="J126" s="133"/>
      <c r="K126" s="133">
        <f t="shared" si="18"/>
        <v>0</v>
      </c>
      <c r="L126" s="133">
        <f t="shared" si="39"/>
        <v>0</v>
      </c>
      <c r="M126" s="133"/>
      <c r="N126" s="133"/>
      <c r="O126" s="133">
        <f t="shared" si="19"/>
        <v>0</v>
      </c>
      <c r="P126" s="133"/>
      <c r="Q126" s="133"/>
    </row>
    <row r="127" spans="1:17" s="73" customFormat="1" hidden="1">
      <c r="A127" s="75"/>
      <c r="B127" s="75" t="str">
        <f t="shared" si="17"/>
        <v>b</v>
      </c>
      <c r="C127" s="35"/>
      <c r="D127" s="78" t="s">
        <v>108</v>
      </c>
      <c r="E127" s="133"/>
      <c r="F127" s="133"/>
      <c r="G127" s="158"/>
      <c r="H127" s="133">
        <f t="shared" si="38"/>
        <v>0</v>
      </c>
      <c r="I127" s="133"/>
      <c r="J127" s="133"/>
      <c r="K127" s="133">
        <f t="shared" si="18"/>
        <v>0</v>
      </c>
      <c r="L127" s="133">
        <f t="shared" si="39"/>
        <v>0</v>
      </c>
      <c r="M127" s="133"/>
      <c r="N127" s="133"/>
      <c r="O127" s="133">
        <f t="shared" si="19"/>
        <v>0</v>
      </c>
      <c r="P127" s="133"/>
      <c r="Q127" s="133"/>
    </row>
    <row r="128" spans="1:17" s="73" customFormat="1" hidden="1">
      <c r="A128" s="75"/>
      <c r="B128" s="75" t="str">
        <f t="shared" si="17"/>
        <v>b</v>
      </c>
      <c r="C128" s="35"/>
      <c r="D128" s="78" t="s">
        <v>109</v>
      </c>
      <c r="E128" s="133"/>
      <c r="F128" s="133"/>
      <c r="G128" s="158"/>
      <c r="H128" s="133">
        <f t="shared" si="38"/>
        <v>0</v>
      </c>
      <c r="I128" s="133"/>
      <c r="J128" s="133"/>
      <c r="K128" s="133">
        <f t="shared" si="18"/>
        <v>0</v>
      </c>
      <c r="L128" s="133">
        <f t="shared" si="39"/>
        <v>0</v>
      </c>
      <c r="M128" s="133"/>
      <c r="N128" s="133"/>
      <c r="O128" s="133">
        <f t="shared" si="19"/>
        <v>0</v>
      </c>
      <c r="P128" s="133"/>
      <c r="Q128" s="133"/>
    </row>
    <row r="129" spans="1:17" s="73" customFormat="1" ht="36" hidden="1">
      <c r="A129" s="75"/>
      <c r="B129" s="75" t="str">
        <f t="shared" si="17"/>
        <v>b</v>
      </c>
      <c r="C129" s="35"/>
      <c r="D129" s="78" t="s">
        <v>110</v>
      </c>
      <c r="E129" s="133"/>
      <c r="F129" s="133"/>
      <c r="G129" s="158"/>
      <c r="H129" s="133">
        <f t="shared" si="38"/>
        <v>0</v>
      </c>
      <c r="I129" s="133"/>
      <c r="J129" s="133"/>
      <c r="K129" s="133">
        <f t="shared" si="18"/>
        <v>0</v>
      </c>
      <c r="L129" s="133">
        <f t="shared" si="39"/>
        <v>0</v>
      </c>
      <c r="M129" s="133"/>
      <c r="N129" s="133"/>
      <c r="O129" s="133">
        <f t="shared" si="19"/>
        <v>0</v>
      </c>
      <c r="P129" s="133"/>
      <c r="Q129" s="133"/>
    </row>
    <row r="130" spans="1:17" s="73" customFormat="1" ht="36" hidden="1">
      <c r="A130" s="75"/>
      <c r="B130" s="75" t="str">
        <f t="shared" si="17"/>
        <v>b</v>
      </c>
      <c r="C130" s="35"/>
      <c r="D130" s="78" t="s">
        <v>111</v>
      </c>
      <c r="E130" s="133"/>
      <c r="F130" s="133"/>
      <c r="G130" s="158"/>
      <c r="H130" s="133">
        <f t="shared" si="38"/>
        <v>0</v>
      </c>
      <c r="I130" s="133"/>
      <c r="J130" s="133"/>
      <c r="K130" s="133">
        <f t="shared" si="18"/>
        <v>0</v>
      </c>
      <c r="L130" s="133">
        <f t="shared" si="39"/>
        <v>0</v>
      </c>
      <c r="M130" s="133"/>
      <c r="N130" s="133"/>
      <c r="O130" s="133">
        <f t="shared" si="19"/>
        <v>0</v>
      </c>
      <c r="P130" s="133"/>
      <c r="Q130" s="133"/>
    </row>
    <row r="131" spans="1:17" s="73" customFormat="1" ht="36" hidden="1">
      <c r="A131" s="75"/>
      <c r="B131" s="75" t="str">
        <f t="shared" si="17"/>
        <v>b</v>
      </c>
      <c r="C131" s="35"/>
      <c r="D131" s="78" t="s">
        <v>112</v>
      </c>
      <c r="E131" s="133"/>
      <c r="F131" s="133"/>
      <c r="G131" s="158"/>
      <c r="H131" s="133">
        <f t="shared" si="38"/>
        <v>0</v>
      </c>
      <c r="I131" s="133"/>
      <c r="J131" s="133"/>
      <c r="K131" s="133">
        <f t="shared" si="18"/>
        <v>0</v>
      </c>
      <c r="L131" s="133">
        <f t="shared" si="39"/>
        <v>0</v>
      </c>
      <c r="M131" s="133"/>
      <c r="N131" s="133"/>
      <c r="O131" s="133">
        <f t="shared" si="19"/>
        <v>0</v>
      </c>
      <c r="P131" s="133"/>
      <c r="Q131" s="133"/>
    </row>
    <row r="132" spans="1:17" s="73" customFormat="1" ht="36" hidden="1">
      <c r="A132" s="75"/>
      <c r="B132" s="75" t="str">
        <f t="shared" si="17"/>
        <v>b</v>
      </c>
      <c r="C132" s="35"/>
      <c r="D132" s="78" t="s">
        <v>113</v>
      </c>
      <c r="E132" s="133"/>
      <c r="F132" s="133"/>
      <c r="G132" s="158"/>
      <c r="H132" s="133">
        <f t="shared" si="38"/>
        <v>0</v>
      </c>
      <c r="I132" s="133"/>
      <c r="J132" s="133"/>
      <c r="K132" s="133">
        <f t="shared" si="18"/>
        <v>0</v>
      </c>
      <c r="L132" s="133">
        <f t="shared" si="39"/>
        <v>0</v>
      </c>
      <c r="M132" s="133"/>
      <c r="N132" s="133"/>
      <c r="O132" s="133">
        <f t="shared" si="19"/>
        <v>0</v>
      </c>
      <c r="P132" s="133"/>
      <c r="Q132" s="133"/>
    </row>
    <row r="133" spans="1:17" s="73" customFormat="1" ht="36" hidden="1">
      <c r="A133" s="75"/>
      <c r="B133" s="75" t="str">
        <f t="shared" si="17"/>
        <v>b</v>
      </c>
      <c r="C133" s="35"/>
      <c r="D133" s="78" t="s">
        <v>114</v>
      </c>
      <c r="E133" s="133"/>
      <c r="F133" s="133"/>
      <c r="G133" s="158"/>
      <c r="H133" s="133">
        <f t="shared" si="38"/>
        <v>0</v>
      </c>
      <c r="I133" s="133"/>
      <c r="J133" s="133"/>
      <c r="K133" s="133">
        <f t="shared" si="18"/>
        <v>0</v>
      </c>
      <c r="L133" s="133">
        <f t="shared" si="39"/>
        <v>0</v>
      </c>
      <c r="M133" s="133"/>
      <c r="N133" s="133"/>
      <c r="O133" s="133">
        <f t="shared" si="19"/>
        <v>0</v>
      </c>
      <c r="P133" s="133"/>
      <c r="Q133" s="133"/>
    </row>
    <row r="134" spans="1:17" s="73" customFormat="1" ht="36" hidden="1">
      <c r="A134" s="75"/>
      <c r="B134" s="75" t="str">
        <f t="shared" si="17"/>
        <v>b</v>
      </c>
      <c r="C134" s="35"/>
      <c r="D134" s="78" t="s">
        <v>115</v>
      </c>
      <c r="E134" s="133"/>
      <c r="F134" s="133"/>
      <c r="G134" s="158"/>
      <c r="H134" s="133">
        <f t="shared" si="38"/>
        <v>0</v>
      </c>
      <c r="I134" s="133"/>
      <c r="J134" s="133"/>
      <c r="K134" s="133">
        <f t="shared" si="18"/>
        <v>0</v>
      </c>
      <c r="L134" s="133">
        <f t="shared" si="39"/>
        <v>0</v>
      </c>
      <c r="M134" s="133"/>
      <c r="N134" s="133"/>
      <c r="O134" s="133">
        <f t="shared" si="19"/>
        <v>0</v>
      </c>
      <c r="P134" s="133"/>
      <c r="Q134" s="133"/>
    </row>
    <row r="135" spans="1:17" s="73" customFormat="1" ht="54" hidden="1">
      <c r="A135" s="75"/>
      <c r="B135" s="75" t="str">
        <f t="shared" si="17"/>
        <v>b</v>
      </c>
      <c r="C135" s="35"/>
      <c r="D135" s="78" t="s">
        <v>116</v>
      </c>
      <c r="E135" s="133"/>
      <c r="F135" s="133"/>
      <c r="G135" s="158"/>
      <c r="H135" s="133">
        <f t="shared" si="38"/>
        <v>0</v>
      </c>
      <c r="I135" s="133"/>
      <c r="J135" s="133"/>
      <c r="K135" s="133">
        <f t="shared" ref="K135:K198" si="40">I135+M135</f>
        <v>0</v>
      </c>
      <c r="L135" s="133">
        <f t="shared" si="39"/>
        <v>0</v>
      </c>
      <c r="M135" s="133"/>
      <c r="N135" s="133"/>
      <c r="O135" s="133">
        <f t="shared" ref="O135:O198" si="41">K135-H135</f>
        <v>0</v>
      </c>
      <c r="P135" s="133"/>
      <c r="Q135" s="133"/>
    </row>
    <row r="136" spans="1:17" s="73" customFormat="1" ht="41.25" hidden="1" customHeight="1">
      <c r="A136" s="75"/>
      <c r="B136" s="75" t="str">
        <f t="shared" si="17"/>
        <v>b</v>
      </c>
      <c r="C136" s="35"/>
      <c r="D136" s="78" t="s">
        <v>300</v>
      </c>
      <c r="E136" s="133"/>
      <c r="F136" s="133"/>
      <c r="G136" s="158"/>
      <c r="H136" s="133">
        <f t="shared" si="38"/>
        <v>0</v>
      </c>
      <c r="I136" s="133"/>
      <c r="J136" s="133"/>
      <c r="K136" s="133">
        <f t="shared" si="40"/>
        <v>0</v>
      </c>
      <c r="L136" s="133">
        <f t="shared" si="39"/>
        <v>0</v>
      </c>
      <c r="M136" s="133"/>
      <c r="N136" s="133"/>
      <c r="O136" s="133">
        <f t="shared" si="41"/>
        <v>0</v>
      </c>
      <c r="P136" s="133"/>
      <c r="Q136" s="133"/>
    </row>
    <row r="137" spans="1:17" s="73" customFormat="1" hidden="1">
      <c r="A137" s="75"/>
      <c r="B137" s="75" t="str">
        <f t="shared" ref="B137:B200" si="42">IF(OR(E137&lt;&gt;0,F137&lt;&gt;0,H137&lt;&gt;0,I137&lt;&gt;0,J137&lt;&gt;0),"a","b")</f>
        <v>b</v>
      </c>
      <c r="C137" s="35"/>
      <c r="D137" s="78" t="s">
        <v>118</v>
      </c>
      <c r="E137" s="133"/>
      <c r="F137" s="133"/>
      <c r="G137" s="158"/>
      <c r="H137" s="133">
        <f t="shared" si="38"/>
        <v>0</v>
      </c>
      <c r="I137" s="133"/>
      <c r="J137" s="133"/>
      <c r="K137" s="133">
        <f t="shared" si="40"/>
        <v>0</v>
      </c>
      <c r="L137" s="133">
        <f t="shared" si="39"/>
        <v>0</v>
      </c>
      <c r="M137" s="133"/>
      <c r="N137" s="133"/>
      <c r="O137" s="133">
        <f t="shared" si="41"/>
        <v>0</v>
      </c>
      <c r="P137" s="133"/>
      <c r="Q137" s="133"/>
    </row>
    <row r="138" spans="1:17" s="73" customFormat="1" hidden="1">
      <c r="A138" s="75"/>
      <c r="B138" s="75" t="str">
        <f t="shared" si="42"/>
        <v>b</v>
      </c>
      <c r="C138" s="35"/>
      <c r="D138" s="78" t="s">
        <v>119</v>
      </c>
      <c r="E138" s="133"/>
      <c r="F138" s="133"/>
      <c r="G138" s="158"/>
      <c r="H138" s="133">
        <f t="shared" si="38"/>
        <v>0</v>
      </c>
      <c r="I138" s="133"/>
      <c r="J138" s="133"/>
      <c r="K138" s="133">
        <f t="shared" si="40"/>
        <v>0</v>
      </c>
      <c r="L138" s="133">
        <f t="shared" si="39"/>
        <v>0</v>
      </c>
      <c r="M138" s="133"/>
      <c r="N138" s="133"/>
      <c r="O138" s="133">
        <f t="shared" si="41"/>
        <v>0</v>
      </c>
      <c r="P138" s="133"/>
      <c r="Q138" s="133"/>
    </row>
    <row r="139" spans="1:17" s="73" customFormat="1" ht="36">
      <c r="A139" s="75"/>
      <c r="B139" s="75" t="str">
        <f t="shared" si="42"/>
        <v>a</v>
      </c>
      <c r="C139" s="35"/>
      <c r="D139" s="78" t="s">
        <v>120</v>
      </c>
      <c r="E139" s="132"/>
      <c r="F139" s="132">
        <v>5000</v>
      </c>
      <c r="G139" s="159">
        <v>5000</v>
      </c>
      <c r="H139" s="133">
        <f t="shared" si="38"/>
        <v>3200</v>
      </c>
      <c r="I139" s="132">
        <v>3200</v>
      </c>
      <c r="J139" s="132"/>
      <c r="K139" s="133">
        <f t="shared" si="40"/>
        <v>3200</v>
      </c>
      <c r="L139" s="133">
        <f t="shared" si="39"/>
        <v>0</v>
      </c>
      <c r="M139" s="132"/>
      <c r="N139" s="132"/>
      <c r="O139" s="133">
        <f t="shared" si="41"/>
        <v>0</v>
      </c>
      <c r="P139" s="132"/>
      <c r="Q139" s="132"/>
    </row>
    <row r="140" spans="1:17" s="73" customFormat="1" hidden="1">
      <c r="A140" s="75"/>
      <c r="B140" s="75" t="str">
        <f t="shared" si="42"/>
        <v>b</v>
      </c>
      <c r="C140" s="34"/>
      <c r="D140" s="77" t="s">
        <v>121</v>
      </c>
      <c r="E140" s="129"/>
      <c r="F140" s="129"/>
      <c r="G140" s="166"/>
      <c r="H140" s="133">
        <f t="shared" si="38"/>
        <v>0</v>
      </c>
      <c r="I140" s="129"/>
      <c r="J140" s="129"/>
      <c r="K140" s="133">
        <f t="shared" si="40"/>
        <v>0</v>
      </c>
      <c r="L140" s="133">
        <f t="shared" si="39"/>
        <v>0</v>
      </c>
      <c r="M140" s="129"/>
      <c r="N140" s="129"/>
      <c r="O140" s="133">
        <f t="shared" si="41"/>
        <v>0</v>
      </c>
      <c r="P140" s="129"/>
      <c r="Q140" s="129"/>
    </row>
    <row r="141" spans="1:17" s="73" customFormat="1">
      <c r="A141" s="75" t="s">
        <v>164</v>
      </c>
      <c r="B141" s="75" t="str">
        <f t="shared" si="42"/>
        <v>a</v>
      </c>
      <c r="C141" s="31"/>
      <c r="D141" s="58" t="s">
        <v>167</v>
      </c>
      <c r="E141" s="138">
        <f>E142+E189+E196+E197</f>
        <v>36710</v>
      </c>
      <c r="F141" s="138">
        <f t="shared" ref="F141:Q141" si="43">F142+F189+F196+F197</f>
        <v>40000</v>
      </c>
      <c r="G141" s="161">
        <f t="shared" si="43"/>
        <v>40000</v>
      </c>
      <c r="H141" s="138">
        <f t="shared" si="43"/>
        <v>40000</v>
      </c>
      <c r="I141" s="138">
        <f t="shared" si="43"/>
        <v>40000</v>
      </c>
      <c r="J141" s="138">
        <f t="shared" si="43"/>
        <v>0</v>
      </c>
      <c r="K141" s="138">
        <f t="shared" si="40"/>
        <v>250000</v>
      </c>
      <c r="L141" s="138">
        <f t="shared" si="43"/>
        <v>210000</v>
      </c>
      <c r="M141" s="138">
        <f t="shared" si="43"/>
        <v>210000</v>
      </c>
      <c r="N141" s="138">
        <f t="shared" si="43"/>
        <v>0</v>
      </c>
      <c r="O141" s="138">
        <f t="shared" si="41"/>
        <v>210000</v>
      </c>
      <c r="P141" s="138">
        <f t="shared" si="43"/>
        <v>0</v>
      </c>
      <c r="Q141" s="138">
        <f t="shared" si="43"/>
        <v>0</v>
      </c>
    </row>
    <row r="142" spans="1:17" s="73" customFormat="1">
      <c r="A142" s="75"/>
      <c r="B142" s="75" t="str">
        <f t="shared" si="42"/>
        <v>a</v>
      </c>
      <c r="C142" s="38"/>
      <c r="D142" s="81" t="s">
        <v>122</v>
      </c>
      <c r="E142" s="131">
        <f>E143+E155+E184</f>
        <v>36710</v>
      </c>
      <c r="F142" s="131">
        <f t="shared" ref="F142:Q142" si="44">F143+F155+F184</f>
        <v>40000</v>
      </c>
      <c r="G142" s="163">
        <f t="shared" si="44"/>
        <v>40000</v>
      </c>
      <c r="H142" s="131">
        <f t="shared" si="44"/>
        <v>40000</v>
      </c>
      <c r="I142" s="131">
        <f t="shared" si="44"/>
        <v>40000</v>
      </c>
      <c r="J142" s="131">
        <f t="shared" si="44"/>
        <v>0</v>
      </c>
      <c r="K142" s="131">
        <f t="shared" si="40"/>
        <v>250000</v>
      </c>
      <c r="L142" s="131">
        <f t="shared" si="44"/>
        <v>210000</v>
      </c>
      <c r="M142" s="131">
        <f t="shared" si="44"/>
        <v>210000</v>
      </c>
      <c r="N142" s="131">
        <f t="shared" si="44"/>
        <v>0</v>
      </c>
      <c r="O142" s="131">
        <f t="shared" si="41"/>
        <v>210000</v>
      </c>
      <c r="P142" s="131">
        <f t="shared" si="44"/>
        <v>0</v>
      </c>
      <c r="Q142" s="131">
        <f t="shared" si="44"/>
        <v>0</v>
      </c>
    </row>
    <row r="143" spans="1:17" s="73" customFormat="1" hidden="1">
      <c r="A143" s="75"/>
      <c r="B143" s="75" t="str">
        <f t="shared" si="42"/>
        <v>b</v>
      </c>
      <c r="C143" s="33"/>
      <c r="D143" s="76" t="s">
        <v>123</v>
      </c>
      <c r="E143" s="132">
        <f>SUM(E144:E154)</f>
        <v>0</v>
      </c>
      <c r="F143" s="132">
        <f t="shared" ref="F143:Q143" si="45">SUM(F144:F154)</f>
        <v>0</v>
      </c>
      <c r="G143" s="159">
        <f t="shared" si="45"/>
        <v>0</v>
      </c>
      <c r="H143" s="132">
        <f t="shared" si="45"/>
        <v>0</v>
      </c>
      <c r="I143" s="132">
        <f t="shared" si="45"/>
        <v>0</v>
      </c>
      <c r="J143" s="132">
        <f t="shared" si="45"/>
        <v>0</v>
      </c>
      <c r="K143" s="132">
        <f t="shared" si="40"/>
        <v>0</v>
      </c>
      <c r="L143" s="132">
        <f t="shared" si="45"/>
        <v>0</v>
      </c>
      <c r="M143" s="132">
        <f t="shared" si="45"/>
        <v>0</v>
      </c>
      <c r="N143" s="132">
        <f t="shared" si="45"/>
        <v>0</v>
      </c>
      <c r="O143" s="132">
        <f t="shared" si="41"/>
        <v>0</v>
      </c>
      <c r="P143" s="132">
        <f t="shared" si="45"/>
        <v>0</v>
      </c>
      <c r="Q143" s="132">
        <f t="shared" si="45"/>
        <v>0</v>
      </c>
    </row>
    <row r="144" spans="1:17" s="73" customFormat="1" hidden="1">
      <c r="A144" s="75"/>
      <c r="B144" s="75" t="str">
        <f t="shared" si="42"/>
        <v>b</v>
      </c>
      <c r="C144" s="34"/>
      <c r="D144" s="77" t="s">
        <v>124</v>
      </c>
      <c r="E144" s="132"/>
      <c r="F144" s="132"/>
      <c r="G144" s="159"/>
      <c r="H144" s="133">
        <f t="shared" ref="H144:H154" si="46">SUM(I144:J144)</f>
        <v>0</v>
      </c>
      <c r="I144" s="132"/>
      <c r="J144" s="132"/>
      <c r="K144" s="133">
        <f t="shared" si="40"/>
        <v>0</v>
      </c>
      <c r="L144" s="133">
        <f t="shared" ref="L144:L154" si="47">SUM(M144:N144)</f>
        <v>0</v>
      </c>
      <c r="M144" s="132"/>
      <c r="N144" s="132"/>
      <c r="O144" s="133">
        <f t="shared" si="41"/>
        <v>0</v>
      </c>
      <c r="P144" s="132"/>
      <c r="Q144" s="132"/>
    </row>
    <row r="145" spans="1:17" s="73" customFormat="1" hidden="1">
      <c r="A145" s="75"/>
      <c r="B145" s="75" t="str">
        <f t="shared" si="42"/>
        <v>b</v>
      </c>
      <c r="C145" s="34"/>
      <c r="D145" s="77" t="s">
        <v>125</v>
      </c>
      <c r="E145" s="132"/>
      <c r="F145" s="132"/>
      <c r="G145" s="159"/>
      <c r="H145" s="133">
        <f t="shared" si="46"/>
        <v>0</v>
      </c>
      <c r="I145" s="132"/>
      <c r="J145" s="132"/>
      <c r="K145" s="133">
        <f t="shared" si="40"/>
        <v>0</v>
      </c>
      <c r="L145" s="133">
        <f t="shared" si="47"/>
        <v>0</v>
      </c>
      <c r="M145" s="132"/>
      <c r="N145" s="132"/>
      <c r="O145" s="133">
        <f t="shared" si="41"/>
        <v>0</v>
      </c>
      <c r="P145" s="132"/>
      <c r="Q145" s="132"/>
    </row>
    <row r="146" spans="1:17" s="73" customFormat="1" hidden="1">
      <c r="A146" s="75"/>
      <c r="B146" s="75" t="str">
        <f t="shared" si="42"/>
        <v>b</v>
      </c>
      <c r="C146" s="34"/>
      <c r="D146" s="77" t="s">
        <v>126</v>
      </c>
      <c r="E146" s="132"/>
      <c r="F146" s="132"/>
      <c r="G146" s="159"/>
      <c r="H146" s="133">
        <f t="shared" si="46"/>
        <v>0</v>
      </c>
      <c r="I146" s="132"/>
      <c r="J146" s="132"/>
      <c r="K146" s="133">
        <f t="shared" si="40"/>
        <v>0</v>
      </c>
      <c r="L146" s="133">
        <f t="shared" si="47"/>
        <v>0</v>
      </c>
      <c r="M146" s="132"/>
      <c r="N146" s="132"/>
      <c r="O146" s="133">
        <f t="shared" si="41"/>
        <v>0</v>
      </c>
      <c r="P146" s="132"/>
      <c r="Q146" s="132"/>
    </row>
    <row r="147" spans="1:17" s="73" customFormat="1" hidden="1">
      <c r="A147" s="75"/>
      <c r="B147" s="75" t="str">
        <f t="shared" si="42"/>
        <v>b</v>
      </c>
      <c r="C147" s="34"/>
      <c r="D147" s="77" t="s">
        <v>127</v>
      </c>
      <c r="E147" s="132"/>
      <c r="F147" s="132"/>
      <c r="G147" s="159"/>
      <c r="H147" s="133">
        <f t="shared" si="46"/>
        <v>0</v>
      </c>
      <c r="I147" s="132"/>
      <c r="J147" s="132"/>
      <c r="K147" s="133">
        <f t="shared" si="40"/>
        <v>0</v>
      </c>
      <c r="L147" s="133">
        <f t="shared" si="47"/>
        <v>0</v>
      </c>
      <c r="M147" s="132"/>
      <c r="N147" s="132"/>
      <c r="O147" s="133">
        <f t="shared" si="41"/>
        <v>0</v>
      </c>
      <c r="P147" s="132"/>
      <c r="Q147" s="132"/>
    </row>
    <row r="148" spans="1:17" s="73" customFormat="1" hidden="1">
      <c r="A148" s="75"/>
      <c r="B148" s="75" t="str">
        <f t="shared" si="42"/>
        <v>b</v>
      </c>
      <c r="C148" s="34"/>
      <c r="D148" s="77" t="s">
        <v>128</v>
      </c>
      <c r="E148" s="132"/>
      <c r="F148" s="132"/>
      <c r="G148" s="159"/>
      <c r="H148" s="133">
        <f t="shared" si="46"/>
        <v>0</v>
      </c>
      <c r="I148" s="132"/>
      <c r="J148" s="132"/>
      <c r="K148" s="133">
        <f t="shared" si="40"/>
        <v>0</v>
      </c>
      <c r="L148" s="133">
        <f t="shared" si="47"/>
        <v>0</v>
      </c>
      <c r="M148" s="132"/>
      <c r="N148" s="132"/>
      <c r="O148" s="133">
        <f t="shared" si="41"/>
        <v>0</v>
      </c>
      <c r="P148" s="132"/>
      <c r="Q148" s="132"/>
    </row>
    <row r="149" spans="1:17" s="73" customFormat="1" hidden="1">
      <c r="A149" s="75"/>
      <c r="B149" s="75" t="str">
        <f t="shared" si="42"/>
        <v>b</v>
      </c>
      <c r="C149" s="34"/>
      <c r="D149" s="77" t="s">
        <v>129</v>
      </c>
      <c r="E149" s="132"/>
      <c r="F149" s="132"/>
      <c r="G149" s="159"/>
      <c r="H149" s="133">
        <f t="shared" si="46"/>
        <v>0</v>
      </c>
      <c r="I149" s="132"/>
      <c r="J149" s="132"/>
      <c r="K149" s="133">
        <f t="shared" si="40"/>
        <v>0</v>
      </c>
      <c r="L149" s="133">
        <f t="shared" si="47"/>
        <v>0</v>
      </c>
      <c r="M149" s="132"/>
      <c r="N149" s="132"/>
      <c r="O149" s="133">
        <f t="shared" si="41"/>
        <v>0</v>
      </c>
      <c r="P149" s="132"/>
      <c r="Q149" s="132"/>
    </row>
    <row r="150" spans="1:17" s="73" customFormat="1" hidden="1">
      <c r="A150" s="75"/>
      <c r="B150" s="75" t="str">
        <f t="shared" si="42"/>
        <v>b</v>
      </c>
      <c r="C150" s="34"/>
      <c r="D150" s="77" t="s">
        <v>130</v>
      </c>
      <c r="E150" s="132"/>
      <c r="F150" s="132"/>
      <c r="G150" s="159"/>
      <c r="H150" s="133">
        <f t="shared" si="46"/>
        <v>0</v>
      </c>
      <c r="I150" s="132"/>
      <c r="J150" s="132"/>
      <c r="K150" s="133">
        <f t="shared" si="40"/>
        <v>0</v>
      </c>
      <c r="L150" s="133">
        <f t="shared" si="47"/>
        <v>0</v>
      </c>
      <c r="M150" s="132"/>
      <c r="N150" s="132"/>
      <c r="O150" s="133">
        <f t="shared" si="41"/>
        <v>0</v>
      </c>
      <c r="P150" s="132"/>
      <c r="Q150" s="132"/>
    </row>
    <row r="151" spans="1:17" s="73" customFormat="1" ht="21.75" hidden="1" customHeight="1">
      <c r="A151" s="75"/>
      <c r="B151" s="75" t="str">
        <f t="shared" si="42"/>
        <v>b</v>
      </c>
      <c r="C151" s="34"/>
      <c r="D151" s="77" t="s">
        <v>131</v>
      </c>
      <c r="E151" s="132"/>
      <c r="F151" s="132"/>
      <c r="G151" s="159"/>
      <c r="H151" s="133">
        <f t="shared" si="46"/>
        <v>0</v>
      </c>
      <c r="I151" s="132"/>
      <c r="J151" s="132"/>
      <c r="K151" s="133">
        <f t="shared" si="40"/>
        <v>0</v>
      </c>
      <c r="L151" s="133">
        <f t="shared" si="47"/>
        <v>0</v>
      </c>
      <c r="M151" s="132"/>
      <c r="N151" s="132"/>
      <c r="O151" s="133">
        <f t="shared" si="41"/>
        <v>0</v>
      </c>
      <c r="P151" s="132"/>
      <c r="Q151" s="132"/>
    </row>
    <row r="152" spans="1:17" s="73" customFormat="1" hidden="1">
      <c r="A152" s="75"/>
      <c r="B152" s="75" t="str">
        <f t="shared" si="42"/>
        <v>b</v>
      </c>
      <c r="C152" s="34"/>
      <c r="D152" s="77" t="s">
        <v>301</v>
      </c>
      <c r="E152" s="132"/>
      <c r="F152" s="132"/>
      <c r="G152" s="159"/>
      <c r="H152" s="133">
        <f t="shared" si="46"/>
        <v>0</v>
      </c>
      <c r="I152" s="132"/>
      <c r="J152" s="132"/>
      <c r="K152" s="133">
        <f t="shared" si="40"/>
        <v>0</v>
      </c>
      <c r="L152" s="133">
        <f t="shared" si="47"/>
        <v>0</v>
      </c>
      <c r="M152" s="132"/>
      <c r="N152" s="132"/>
      <c r="O152" s="133">
        <f t="shared" si="41"/>
        <v>0</v>
      </c>
      <c r="P152" s="132"/>
      <c r="Q152" s="132"/>
    </row>
    <row r="153" spans="1:17" s="73" customFormat="1" hidden="1">
      <c r="A153" s="75"/>
      <c r="B153" s="75" t="str">
        <f t="shared" si="42"/>
        <v>b</v>
      </c>
      <c r="C153" s="34"/>
      <c r="D153" s="77" t="s">
        <v>133</v>
      </c>
      <c r="E153" s="132"/>
      <c r="F153" s="132"/>
      <c r="G153" s="159"/>
      <c r="H153" s="133">
        <f t="shared" si="46"/>
        <v>0</v>
      </c>
      <c r="I153" s="132"/>
      <c r="J153" s="132"/>
      <c r="K153" s="133">
        <f t="shared" si="40"/>
        <v>0</v>
      </c>
      <c r="L153" s="133">
        <f t="shared" si="47"/>
        <v>0</v>
      </c>
      <c r="M153" s="132"/>
      <c r="N153" s="132"/>
      <c r="O153" s="133">
        <f t="shared" si="41"/>
        <v>0</v>
      </c>
      <c r="P153" s="132"/>
      <c r="Q153" s="132"/>
    </row>
    <row r="154" spans="1:17" s="73" customFormat="1" hidden="1">
      <c r="A154" s="75"/>
      <c r="B154" s="75" t="str">
        <f t="shared" si="42"/>
        <v>b</v>
      </c>
      <c r="C154" s="34"/>
      <c r="D154" s="77" t="s">
        <v>134</v>
      </c>
      <c r="E154" s="131"/>
      <c r="F154" s="131"/>
      <c r="G154" s="163"/>
      <c r="H154" s="133">
        <f t="shared" si="46"/>
        <v>0</v>
      </c>
      <c r="I154" s="131"/>
      <c r="J154" s="131"/>
      <c r="K154" s="133">
        <f t="shared" si="40"/>
        <v>0</v>
      </c>
      <c r="L154" s="133">
        <f t="shared" si="47"/>
        <v>0</v>
      </c>
      <c r="M154" s="131"/>
      <c r="N154" s="131"/>
      <c r="O154" s="133">
        <f t="shared" si="41"/>
        <v>0</v>
      </c>
      <c r="P154" s="131"/>
      <c r="Q154" s="131"/>
    </row>
    <row r="155" spans="1:17" s="73" customFormat="1">
      <c r="A155" s="75"/>
      <c r="B155" s="75" t="str">
        <f t="shared" si="42"/>
        <v>a</v>
      </c>
      <c r="C155" s="33"/>
      <c r="D155" s="76" t="s">
        <v>135</v>
      </c>
      <c r="E155" s="132">
        <f t="shared" ref="E155:Q155" si="48">E156+E163</f>
        <v>4710</v>
      </c>
      <c r="F155" s="132">
        <f t="shared" si="48"/>
        <v>40000</v>
      </c>
      <c r="G155" s="159">
        <f t="shared" si="48"/>
        <v>40000</v>
      </c>
      <c r="H155" s="132">
        <f t="shared" si="48"/>
        <v>40000</v>
      </c>
      <c r="I155" s="132">
        <f t="shared" si="48"/>
        <v>40000</v>
      </c>
      <c r="J155" s="132">
        <f t="shared" si="48"/>
        <v>0</v>
      </c>
      <c r="K155" s="132">
        <f t="shared" si="40"/>
        <v>250000</v>
      </c>
      <c r="L155" s="132">
        <f t="shared" si="48"/>
        <v>210000</v>
      </c>
      <c r="M155" s="132">
        <f t="shared" si="48"/>
        <v>210000</v>
      </c>
      <c r="N155" s="132">
        <f t="shared" si="48"/>
        <v>0</v>
      </c>
      <c r="O155" s="132">
        <f t="shared" si="41"/>
        <v>210000</v>
      </c>
      <c r="P155" s="132">
        <f t="shared" si="48"/>
        <v>0</v>
      </c>
      <c r="Q155" s="132">
        <f t="shared" si="48"/>
        <v>0</v>
      </c>
    </row>
    <row r="156" spans="1:17" s="73" customFormat="1" hidden="1">
      <c r="A156" s="75"/>
      <c r="B156" s="75" t="str">
        <f t="shared" si="42"/>
        <v>b</v>
      </c>
      <c r="C156" s="34"/>
      <c r="D156" s="77" t="s">
        <v>136</v>
      </c>
      <c r="E156" s="133">
        <f t="shared" ref="E156:Q156" si="49">SUM(E157:E162)</f>
        <v>0</v>
      </c>
      <c r="F156" s="133">
        <f t="shared" si="49"/>
        <v>0</v>
      </c>
      <c r="G156" s="158">
        <f t="shared" si="49"/>
        <v>0</v>
      </c>
      <c r="H156" s="133">
        <f t="shared" si="49"/>
        <v>0</v>
      </c>
      <c r="I156" s="133">
        <f t="shared" si="49"/>
        <v>0</v>
      </c>
      <c r="J156" s="133">
        <f t="shared" si="49"/>
        <v>0</v>
      </c>
      <c r="K156" s="133">
        <f t="shared" si="40"/>
        <v>210000</v>
      </c>
      <c r="L156" s="133">
        <f t="shared" si="49"/>
        <v>210000</v>
      </c>
      <c r="M156" s="133">
        <f t="shared" si="49"/>
        <v>210000</v>
      </c>
      <c r="N156" s="133">
        <f t="shared" si="49"/>
        <v>0</v>
      </c>
      <c r="O156" s="133">
        <f t="shared" si="41"/>
        <v>210000</v>
      </c>
      <c r="P156" s="133">
        <f t="shared" si="49"/>
        <v>0</v>
      </c>
      <c r="Q156" s="133">
        <f t="shared" si="49"/>
        <v>0</v>
      </c>
    </row>
    <row r="157" spans="1:17" s="73" customFormat="1" hidden="1">
      <c r="A157" s="75"/>
      <c r="B157" s="75" t="str">
        <f t="shared" si="42"/>
        <v>b</v>
      </c>
      <c r="C157" s="35"/>
      <c r="D157" s="78" t="s">
        <v>137</v>
      </c>
      <c r="E157" s="135"/>
      <c r="F157" s="135"/>
      <c r="G157" s="167"/>
      <c r="H157" s="133">
        <f t="shared" ref="H157:H162" si="50">SUM(I157:J157)</f>
        <v>0</v>
      </c>
      <c r="I157" s="135"/>
      <c r="J157" s="135"/>
      <c r="K157" s="133">
        <f t="shared" si="40"/>
        <v>0</v>
      </c>
      <c r="L157" s="133">
        <f t="shared" ref="L157:L162" si="51">SUM(M157:N157)</f>
        <v>0</v>
      </c>
      <c r="M157" s="135"/>
      <c r="N157" s="135"/>
      <c r="O157" s="133">
        <f t="shared" si="41"/>
        <v>0</v>
      </c>
      <c r="P157" s="135"/>
      <c r="Q157" s="135"/>
    </row>
    <row r="158" spans="1:17" s="73" customFormat="1" ht="36" hidden="1">
      <c r="A158" s="75"/>
      <c r="B158" s="75" t="str">
        <f t="shared" si="42"/>
        <v>b</v>
      </c>
      <c r="C158" s="35"/>
      <c r="D158" s="78" t="s">
        <v>138</v>
      </c>
      <c r="E158" s="135"/>
      <c r="F158" s="135"/>
      <c r="G158" s="167"/>
      <c r="H158" s="133">
        <f t="shared" si="50"/>
        <v>0</v>
      </c>
      <c r="I158" s="135"/>
      <c r="J158" s="135"/>
      <c r="K158" s="133">
        <f t="shared" si="40"/>
        <v>0</v>
      </c>
      <c r="L158" s="133">
        <f t="shared" si="51"/>
        <v>0</v>
      </c>
      <c r="M158" s="135"/>
      <c r="N158" s="135"/>
      <c r="O158" s="133">
        <f t="shared" si="41"/>
        <v>0</v>
      </c>
      <c r="P158" s="135"/>
      <c r="Q158" s="135"/>
    </row>
    <row r="159" spans="1:17" s="73" customFormat="1" hidden="1">
      <c r="A159" s="75"/>
      <c r="B159" s="75" t="str">
        <f t="shared" si="42"/>
        <v>b</v>
      </c>
      <c r="C159" s="35"/>
      <c r="D159" s="78" t="s">
        <v>139</v>
      </c>
      <c r="E159" s="133"/>
      <c r="F159" s="133"/>
      <c r="G159" s="158"/>
      <c r="H159" s="133">
        <f t="shared" si="50"/>
        <v>0</v>
      </c>
      <c r="I159" s="133"/>
      <c r="J159" s="133"/>
      <c r="K159" s="133">
        <f t="shared" si="40"/>
        <v>210000</v>
      </c>
      <c r="L159" s="133">
        <f t="shared" si="51"/>
        <v>210000</v>
      </c>
      <c r="M159" s="133">
        <v>210000</v>
      </c>
      <c r="N159" s="133"/>
      <c r="O159" s="133">
        <f t="shared" si="41"/>
        <v>210000</v>
      </c>
      <c r="P159" s="133"/>
      <c r="Q159" s="133"/>
    </row>
    <row r="160" spans="1:17" s="73" customFormat="1" ht="36" hidden="1">
      <c r="A160" s="75"/>
      <c r="B160" s="75" t="str">
        <f t="shared" si="42"/>
        <v>b</v>
      </c>
      <c r="C160" s="35"/>
      <c r="D160" s="78" t="s">
        <v>140</v>
      </c>
      <c r="E160" s="135"/>
      <c r="F160" s="135"/>
      <c r="G160" s="167"/>
      <c r="H160" s="133">
        <f t="shared" si="50"/>
        <v>0</v>
      </c>
      <c r="I160" s="135"/>
      <c r="J160" s="135"/>
      <c r="K160" s="133">
        <f t="shared" si="40"/>
        <v>0</v>
      </c>
      <c r="L160" s="133">
        <f t="shared" si="51"/>
        <v>0</v>
      </c>
      <c r="M160" s="135"/>
      <c r="N160" s="135"/>
      <c r="O160" s="133">
        <f t="shared" si="41"/>
        <v>0</v>
      </c>
      <c r="P160" s="135"/>
      <c r="Q160" s="135"/>
    </row>
    <row r="161" spans="1:17" s="73" customFormat="1" ht="36" hidden="1">
      <c r="A161" s="75"/>
      <c r="B161" s="75" t="str">
        <f t="shared" si="42"/>
        <v>b</v>
      </c>
      <c r="C161" s="35"/>
      <c r="D161" s="78" t="s">
        <v>141</v>
      </c>
      <c r="E161" s="135"/>
      <c r="F161" s="135"/>
      <c r="G161" s="167"/>
      <c r="H161" s="133">
        <f t="shared" si="50"/>
        <v>0</v>
      </c>
      <c r="I161" s="135"/>
      <c r="J161" s="135"/>
      <c r="K161" s="133">
        <f t="shared" si="40"/>
        <v>0</v>
      </c>
      <c r="L161" s="133">
        <f t="shared" si="51"/>
        <v>0</v>
      </c>
      <c r="M161" s="135"/>
      <c r="N161" s="135"/>
      <c r="O161" s="133">
        <f t="shared" si="41"/>
        <v>0</v>
      </c>
      <c r="P161" s="135"/>
      <c r="Q161" s="135"/>
    </row>
    <row r="162" spans="1:17" s="73" customFormat="1" hidden="1">
      <c r="A162" s="75"/>
      <c r="B162" s="75" t="str">
        <f t="shared" si="42"/>
        <v>b</v>
      </c>
      <c r="C162" s="40"/>
      <c r="D162" s="83" t="s">
        <v>142</v>
      </c>
      <c r="E162" s="133"/>
      <c r="F162" s="133"/>
      <c r="G162" s="158"/>
      <c r="H162" s="133">
        <f t="shared" si="50"/>
        <v>0</v>
      </c>
      <c r="I162" s="133"/>
      <c r="J162" s="133"/>
      <c r="K162" s="133">
        <f t="shared" si="40"/>
        <v>0</v>
      </c>
      <c r="L162" s="133">
        <f t="shared" si="51"/>
        <v>0</v>
      </c>
      <c r="M162" s="133"/>
      <c r="N162" s="133"/>
      <c r="O162" s="133">
        <f t="shared" si="41"/>
        <v>0</v>
      </c>
      <c r="P162" s="133"/>
      <c r="Q162" s="133"/>
    </row>
    <row r="163" spans="1:17" s="73" customFormat="1" ht="36">
      <c r="A163" s="75"/>
      <c r="B163" s="75" t="str">
        <f t="shared" si="42"/>
        <v>a</v>
      </c>
      <c r="C163" s="34"/>
      <c r="D163" s="77" t="s">
        <v>143</v>
      </c>
      <c r="E163" s="135">
        <f t="shared" ref="E163:Q163" si="52">SUM(E164:E183)</f>
        <v>4710</v>
      </c>
      <c r="F163" s="135">
        <f t="shared" si="52"/>
        <v>40000</v>
      </c>
      <c r="G163" s="167">
        <f t="shared" si="52"/>
        <v>40000</v>
      </c>
      <c r="H163" s="135">
        <f t="shared" si="52"/>
        <v>40000</v>
      </c>
      <c r="I163" s="135">
        <f t="shared" si="52"/>
        <v>40000</v>
      </c>
      <c r="J163" s="135">
        <f t="shared" si="52"/>
        <v>0</v>
      </c>
      <c r="K163" s="135">
        <f t="shared" si="40"/>
        <v>40000</v>
      </c>
      <c r="L163" s="135">
        <f t="shared" si="52"/>
        <v>0</v>
      </c>
      <c r="M163" s="135">
        <f t="shared" si="52"/>
        <v>0</v>
      </c>
      <c r="N163" s="135">
        <f t="shared" si="52"/>
        <v>0</v>
      </c>
      <c r="O163" s="135">
        <f t="shared" si="41"/>
        <v>0</v>
      </c>
      <c r="P163" s="135">
        <f t="shared" si="52"/>
        <v>0</v>
      </c>
      <c r="Q163" s="135">
        <f t="shared" si="52"/>
        <v>0</v>
      </c>
    </row>
    <row r="164" spans="1:17" s="73" customFormat="1">
      <c r="A164" s="75"/>
      <c r="B164" s="75" t="str">
        <f t="shared" si="42"/>
        <v>a</v>
      </c>
      <c r="C164" s="39"/>
      <c r="D164" s="82" t="s">
        <v>22</v>
      </c>
      <c r="E164" s="135">
        <v>795</v>
      </c>
      <c r="F164" s="133"/>
      <c r="G164" s="158"/>
      <c r="H164" s="133">
        <f t="shared" ref="H164:H183" si="53">SUM(I164:J164)</f>
        <v>0</v>
      </c>
      <c r="I164" s="133"/>
      <c r="J164" s="133"/>
      <c r="K164" s="133">
        <f t="shared" si="40"/>
        <v>0</v>
      </c>
      <c r="L164" s="133">
        <f t="shared" ref="L164:L183" si="54">SUM(M164:N164)</f>
        <v>0</v>
      </c>
      <c r="M164" s="133"/>
      <c r="N164" s="133"/>
      <c r="O164" s="133">
        <f t="shared" si="41"/>
        <v>0</v>
      </c>
      <c r="P164" s="133"/>
      <c r="Q164" s="133"/>
    </row>
    <row r="165" spans="1:17" s="73" customFormat="1">
      <c r="A165" s="75"/>
      <c r="B165" s="75" t="str">
        <f t="shared" si="42"/>
        <v>a</v>
      </c>
      <c r="C165" s="39"/>
      <c r="D165" s="82" t="s">
        <v>23</v>
      </c>
      <c r="E165" s="135"/>
      <c r="F165" s="135">
        <v>40000</v>
      </c>
      <c r="G165" s="167">
        <v>40000</v>
      </c>
      <c r="H165" s="133">
        <f t="shared" si="53"/>
        <v>0</v>
      </c>
      <c r="I165" s="135"/>
      <c r="J165" s="135"/>
      <c r="K165" s="133">
        <f t="shared" si="40"/>
        <v>0</v>
      </c>
      <c r="L165" s="133">
        <f t="shared" si="54"/>
        <v>0</v>
      </c>
      <c r="M165" s="135"/>
      <c r="N165" s="135"/>
      <c r="O165" s="133">
        <f t="shared" si="41"/>
        <v>0</v>
      </c>
      <c r="P165" s="135"/>
      <c r="Q165" s="135"/>
    </row>
    <row r="166" spans="1:17" s="73" customFormat="1">
      <c r="A166" s="75"/>
      <c r="B166" s="75" t="str">
        <f t="shared" si="42"/>
        <v>a</v>
      </c>
      <c r="C166" s="39"/>
      <c r="D166" s="82" t="s">
        <v>302</v>
      </c>
      <c r="E166" s="135">
        <v>3915</v>
      </c>
      <c r="F166" s="135"/>
      <c r="G166" s="167"/>
      <c r="H166" s="133">
        <f t="shared" si="53"/>
        <v>20000</v>
      </c>
      <c r="I166" s="135">
        <v>20000</v>
      </c>
      <c r="J166" s="135"/>
      <c r="K166" s="133">
        <f t="shared" si="40"/>
        <v>20000</v>
      </c>
      <c r="L166" s="133">
        <f t="shared" si="54"/>
        <v>0</v>
      </c>
      <c r="M166" s="135"/>
      <c r="N166" s="135"/>
      <c r="O166" s="133">
        <f t="shared" si="41"/>
        <v>0</v>
      </c>
      <c r="P166" s="135"/>
      <c r="Q166" s="135"/>
    </row>
    <row r="167" spans="1:17" s="73" customFormat="1" hidden="1">
      <c r="A167" s="75"/>
      <c r="B167" s="75" t="str">
        <f t="shared" si="42"/>
        <v>b</v>
      </c>
      <c r="C167" s="39"/>
      <c r="D167" s="82" t="s">
        <v>28</v>
      </c>
      <c r="E167" s="133"/>
      <c r="F167" s="133"/>
      <c r="G167" s="158"/>
      <c r="H167" s="133">
        <f t="shared" si="53"/>
        <v>0</v>
      </c>
      <c r="I167" s="133"/>
      <c r="J167" s="133"/>
      <c r="K167" s="133">
        <f t="shared" si="40"/>
        <v>0</v>
      </c>
      <c r="L167" s="133">
        <f t="shared" si="54"/>
        <v>0</v>
      </c>
      <c r="M167" s="133"/>
      <c r="N167" s="133"/>
      <c r="O167" s="133">
        <f t="shared" si="41"/>
        <v>0</v>
      </c>
      <c r="P167" s="133"/>
      <c r="Q167" s="133"/>
    </row>
    <row r="168" spans="1:17" s="73" customFormat="1" ht="36">
      <c r="A168" s="75"/>
      <c r="B168" s="75" t="str">
        <f t="shared" si="42"/>
        <v>a</v>
      </c>
      <c r="C168" s="39"/>
      <c r="D168" s="82" t="s">
        <v>303</v>
      </c>
      <c r="E168" s="135"/>
      <c r="F168" s="135"/>
      <c r="G168" s="167"/>
      <c r="H168" s="133">
        <f t="shared" si="53"/>
        <v>20000</v>
      </c>
      <c r="I168" s="135">
        <v>20000</v>
      </c>
      <c r="J168" s="135"/>
      <c r="K168" s="133">
        <f t="shared" si="40"/>
        <v>20000</v>
      </c>
      <c r="L168" s="133">
        <f t="shared" si="54"/>
        <v>0</v>
      </c>
      <c r="M168" s="135"/>
      <c r="N168" s="135"/>
      <c r="O168" s="133">
        <f t="shared" si="41"/>
        <v>0</v>
      </c>
      <c r="P168" s="135"/>
      <c r="Q168" s="135"/>
    </row>
    <row r="169" spans="1:17" s="73" customFormat="1" hidden="1">
      <c r="A169" s="75"/>
      <c r="B169" s="75" t="str">
        <f t="shared" si="42"/>
        <v>b</v>
      </c>
      <c r="C169" s="39"/>
      <c r="D169" s="82" t="s">
        <v>304</v>
      </c>
      <c r="E169" s="135"/>
      <c r="F169" s="135"/>
      <c r="G169" s="167"/>
      <c r="H169" s="133">
        <f t="shared" si="53"/>
        <v>0</v>
      </c>
      <c r="I169" s="135"/>
      <c r="J169" s="135"/>
      <c r="K169" s="133">
        <f t="shared" si="40"/>
        <v>0</v>
      </c>
      <c r="L169" s="133">
        <f t="shared" si="54"/>
        <v>0</v>
      </c>
      <c r="M169" s="135"/>
      <c r="N169" s="135"/>
      <c r="O169" s="133">
        <f t="shared" si="41"/>
        <v>0</v>
      </c>
      <c r="P169" s="135"/>
      <c r="Q169" s="135"/>
    </row>
    <row r="170" spans="1:17" s="73" customFormat="1" hidden="1">
      <c r="A170" s="75"/>
      <c r="B170" s="75" t="str">
        <f t="shared" si="42"/>
        <v>b</v>
      </c>
      <c r="C170" s="39"/>
      <c r="D170" s="82" t="s">
        <v>305</v>
      </c>
      <c r="E170" s="133"/>
      <c r="F170" s="133"/>
      <c r="G170" s="158"/>
      <c r="H170" s="133">
        <f t="shared" si="53"/>
        <v>0</v>
      </c>
      <c r="I170" s="133"/>
      <c r="J170" s="133"/>
      <c r="K170" s="133">
        <f t="shared" si="40"/>
        <v>0</v>
      </c>
      <c r="L170" s="133">
        <f t="shared" si="54"/>
        <v>0</v>
      </c>
      <c r="M170" s="133"/>
      <c r="N170" s="133"/>
      <c r="O170" s="133">
        <f t="shared" si="41"/>
        <v>0</v>
      </c>
      <c r="P170" s="133"/>
      <c r="Q170" s="133"/>
    </row>
    <row r="171" spans="1:17" s="73" customFormat="1" hidden="1">
      <c r="A171" s="75"/>
      <c r="B171" s="75" t="str">
        <f t="shared" si="42"/>
        <v>b</v>
      </c>
      <c r="C171" s="39"/>
      <c r="D171" s="82" t="s">
        <v>188</v>
      </c>
      <c r="E171" s="132"/>
      <c r="F171" s="132"/>
      <c r="G171" s="159"/>
      <c r="H171" s="133">
        <f t="shared" si="53"/>
        <v>0</v>
      </c>
      <c r="I171" s="132"/>
      <c r="J171" s="132"/>
      <c r="K171" s="133">
        <f t="shared" si="40"/>
        <v>0</v>
      </c>
      <c r="L171" s="133">
        <f t="shared" si="54"/>
        <v>0</v>
      </c>
      <c r="M171" s="132"/>
      <c r="N171" s="132"/>
      <c r="O171" s="133">
        <f t="shared" si="41"/>
        <v>0</v>
      </c>
      <c r="P171" s="132"/>
      <c r="Q171" s="132"/>
    </row>
    <row r="172" spans="1:17" s="73" customFormat="1" hidden="1">
      <c r="A172" s="75"/>
      <c r="B172" s="75" t="str">
        <f t="shared" si="42"/>
        <v>b</v>
      </c>
      <c r="C172" s="39"/>
      <c r="D172" s="82" t="s">
        <v>306</v>
      </c>
      <c r="E172" s="133"/>
      <c r="F172" s="133"/>
      <c r="G172" s="158"/>
      <c r="H172" s="133">
        <f t="shared" si="53"/>
        <v>0</v>
      </c>
      <c r="I172" s="133"/>
      <c r="J172" s="133"/>
      <c r="K172" s="133">
        <f t="shared" si="40"/>
        <v>0</v>
      </c>
      <c r="L172" s="133">
        <f t="shared" si="54"/>
        <v>0</v>
      </c>
      <c r="M172" s="133"/>
      <c r="N172" s="133"/>
      <c r="O172" s="133">
        <f t="shared" si="41"/>
        <v>0</v>
      </c>
      <c r="P172" s="133"/>
      <c r="Q172" s="133"/>
    </row>
    <row r="173" spans="1:17" s="73" customFormat="1" hidden="1">
      <c r="A173" s="75"/>
      <c r="B173" s="75" t="str">
        <f t="shared" si="42"/>
        <v>b</v>
      </c>
      <c r="C173" s="39"/>
      <c r="D173" s="82" t="s">
        <v>287</v>
      </c>
      <c r="E173" s="135"/>
      <c r="F173" s="135"/>
      <c r="G173" s="167"/>
      <c r="H173" s="133">
        <f t="shared" si="53"/>
        <v>0</v>
      </c>
      <c r="I173" s="135"/>
      <c r="J173" s="135"/>
      <c r="K173" s="133">
        <f t="shared" si="40"/>
        <v>0</v>
      </c>
      <c r="L173" s="133">
        <f t="shared" si="54"/>
        <v>0</v>
      </c>
      <c r="M173" s="135"/>
      <c r="N173" s="135"/>
      <c r="O173" s="133">
        <f t="shared" si="41"/>
        <v>0</v>
      </c>
      <c r="P173" s="135"/>
      <c r="Q173" s="135"/>
    </row>
    <row r="174" spans="1:17" s="73" customFormat="1" hidden="1">
      <c r="A174" s="75"/>
      <c r="B174" s="75" t="str">
        <f t="shared" si="42"/>
        <v>b</v>
      </c>
      <c r="C174" s="39"/>
      <c r="D174" s="82" t="s">
        <v>307</v>
      </c>
      <c r="E174" s="135"/>
      <c r="F174" s="135"/>
      <c r="G174" s="167"/>
      <c r="H174" s="133">
        <f t="shared" si="53"/>
        <v>0</v>
      </c>
      <c r="I174" s="135"/>
      <c r="J174" s="135"/>
      <c r="K174" s="133">
        <f t="shared" si="40"/>
        <v>0</v>
      </c>
      <c r="L174" s="133">
        <f t="shared" si="54"/>
        <v>0</v>
      </c>
      <c r="M174" s="135"/>
      <c r="N174" s="135"/>
      <c r="O174" s="133">
        <f t="shared" si="41"/>
        <v>0</v>
      </c>
      <c r="P174" s="135"/>
      <c r="Q174" s="135"/>
    </row>
    <row r="175" spans="1:17" s="73" customFormat="1" ht="36" hidden="1">
      <c r="A175" s="75"/>
      <c r="B175" s="75" t="str">
        <f t="shared" si="42"/>
        <v>b</v>
      </c>
      <c r="C175" s="39"/>
      <c r="D175" s="82" t="s">
        <v>308</v>
      </c>
      <c r="E175" s="135"/>
      <c r="F175" s="135"/>
      <c r="G175" s="167"/>
      <c r="H175" s="133">
        <f t="shared" si="53"/>
        <v>0</v>
      </c>
      <c r="I175" s="135"/>
      <c r="J175" s="135"/>
      <c r="K175" s="133">
        <f t="shared" si="40"/>
        <v>0</v>
      </c>
      <c r="L175" s="133">
        <f t="shared" si="54"/>
        <v>0</v>
      </c>
      <c r="M175" s="135"/>
      <c r="N175" s="135"/>
      <c r="O175" s="133">
        <f t="shared" si="41"/>
        <v>0</v>
      </c>
      <c r="P175" s="135"/>
      <c r="Q175" s="135"/>
    </row>
    <row r="176" spans="1:17" s="73" customFormat="1" hidden="1">
      <c r="A176" s="75"/>
      <c r="B176" s="75" t="str">
        <f t="shared" si="42"/>
        <v>b</v>
      </c>
      <c r="C176" s="39"/>
      <c r="D176" s="82" t="s">
        <v>309</v>
      </c>
      <c r="E176" s="135"/>
      <c r="F176" s="135"/>
      <c r="G176" s="167"/>
      <c r="H176" s="133">
        <f t="shared" si="53"/>
        <v>0</v>
      </c>
      <c r="I176" s="135"/>
      <c r="J176" s="135"/>
      <c r="K176" s="133">
        <f t="shared" si="40"/>
        <v>0</v>
      </c>
      <c r="L176" s="133">
        <f t="shared" si="54"/>
        <v>0</v>
      </c>
      <c r="M176" s="135"/>
      <c r="N176" s="135"/>
      <c r="O176" s="133">
        <f t="shared" si="41"/>
        <v>0</v>
      </c>
      <c r="P176" s="135"/>
      <c r="Q176" s="135"/>
    </row>
    <row r="177" spans="1:17" s="73" customFormat="1" hidden="1">
      <c r="A177" s="75"/>
      <c r="B177" s="75" t="str">
        <f t="shared" si="42"/>
        <v>b</v>
      </c>
      <c r="C177" s="39"/>
      <c r="D177" s="82" t="s">
        <v>310</v>
      </c>
      <c r="E177" s="135"/>
      <c r="F177" s="135"/>
      <c r="G177" s="167"/>
      <c r="H177" s="133">
        <f t="shared" si="53"/>
        <v>0</v>
      </c>
      <c r="I177" s="135"/>
      <c r="J177" s="135"/>
      <c r="K177" s="133">
        <f t="shared" si="40"/>
        <v>0</v>
      </c>
      <c r="L177" s="133">
        <f t="shared" si="54"/>
        <v>0</v>
      </c>
      <c r="M177" s="135"/>
      <c r="N177" s="135"/>
      <c r="O177" s="133">
        <f t="shared" si="41"/>
        <v>0</v>
      </c>
      <c r="P177" s="135"/>
      <c r="Q177" s="135"/>
    </row>
    <row r="178" spans="1:17" s="73" customFormat="1" hidden="1">
      <c r="A178" s="75"/>
      <c r="B178" s="75" t="str">
        <f t="shared" si="42"/>
        <v>b</v>
      </c>
      <c r="C178" s="39"/>
      <c r="D178" s="82" t="s">
        <v>36</v>
      </c>
      <c r="E178" s="135"/>
      <c r="F178" s="135"/>
      <c r="G178" s="167"/>
      <c r="H178" s="133">
        <f t="shared" si="53"/>
        <v>0</v>
      </c>
      <c r="I178" s="135"/>
      <c r="J178" s="135"/>
      <c r="K178" s="133">
        <f t="shared" si="40"/>
        <v>0</v>
      </c>
      <c r="L178" s="133">
        <f t="shared" si="54"/>
        <v>0</v>
      </c>
      <c r="M178" s="135"/>
      <c r="N178" s="135"/>
      <c r="O178" s="133">
        <f t="shared" si="41"/>
        <v>0</v>
      </c>
      <c r="P178" s="135"/>
      <c r="Q178" s="135"/>
    </row>
    <row r="179" spans="1:17" s="73" customFormat="1" hidden="1">
      <c r="A179" s="75"/>
      <c r="B179" s="75" t="str">
        <f t="shared" si="42"/>
        <v>b</v>
      </c>
      <c r="C179" s="39"/>
      <c r="D179" s="82" t="s">
        <v>311</v>
      </c>
      <c r="E179" s="135"/>
      <c r="F179" s="135"/>
      <c r="G179" s="167"/>
      <c r="H179" s="133">
        <f t="shared" si="53"/>
        <v>0</v>
      </c>
      <c r="I179" s="135"/>
      <c r="J179" s="135"/>
      <c r="K179" s="133">
        <f t="shared" si="40"/>
        <v>0</v>
      </c>
      <c r="L179" s="133">
        <f t="shared" si="54"/>
        <v>0</v>
      </c>
      <c r="M179" s="135"/>
      <c r="N179" s="135"/>
      <c r="O179" s="133">
        <f t="shared" si="41"/>
        <v>0</v>
      </c>
      <c r="P179" s="135"/>
      <c r="Q179" s="135"/>
    </row>
    <row r="180" spans="1:17" s="73" customFormat="1" hidden="1">
      <c r="A180" s="75"/>
      <c r="B180" s="75" t="str">
        <f t="shared" si="42"/>
        <v>b</v>
      </c>
      <c r="C180" s="39"/>
      <c r="D180" s="82" t="s">
        <v>312</v>
      </c>
      <c r="E180" s="135"/>
      <c r="F180" s="135"/>
      <c r="G180" s="167"/>
      <c r="H180" s="133">
        <f t="shared" si="53"/>
        <v>0</v>
      </c>
      <c r="I180" s="135"/>
      <c r="J180" s="135"/>
      <c r="K180" s="133">
        <f t="shared" si="40"/>
        <v>0</v>
      </c>
      <c r="L180" s="133">
        <f t="shared" si="54"/>
        <v>0</v>
      </c>
      <c r="M180" s="135"/>
      <c r="N180" s="135"/>
      <c r="O180" s="133">
        <f t="shared" si="41"/>
        <v>0</v>
      </c>
      <c r="P180" s="135"/>
      <c r="Q180" s="135"/>
    </row>
    <row r="181" spans="1:17" s="73" customFormat="1" ht="72" hidden="1">
      <c r="A181" s="75"/>
      <c r="B181" s="75" t="str">
        <f t="shared" si="42"/>
        <v>b</v>
      </c>
      <c r="C181" s="39"/>
      <c r="D181" s="82" t="s">
        <v>313</v>
      </c>
      <c r="E181" s="135"/>
      <c r="F181" s="135"/>
      <c r="G181" s="167"/>
      <c r="H181" s="133">
        <f t="shared" si="53"/>
        <v>0</v>
      </c>
      <c r="I181" s="135"/>
      <c r="J181" s="135"/>
      <c r="K181" s="133">
        <f t="shared" si="40"/>
        <v>0</v>
      </c>
      <c r="L181" s="133">
        <f t="shared" si="54"/>
        <v>0</v>
      </c>
      <c r="M181" s="135"/>
      <c r="N181" s="135"/>
      <c r="O181" s="133">
        <f t="shared" si="41"/>
        <v>0</v>
      </c>
      <c r="P181" s="135"/>
      <c r="Q181" s="135"/>
    </row>
    <row r="182" spans="1:17" s="73" customFormat="1" hidden="1">
      <c r="A182" s="75"/>
      <c r="B182" s="75" t="str">
        <f t="shared" si="42"/>
        <v>b</v>
      </c>
      <c r="C182" s="39"/>
      <c r="D182" s="82" t="s">
        <v>314</v>
      </c>
      <c r="E182" s="135"/>
      <c r="F182" s="135"/>
      <c r="G182" s="167"/>
      <c r="H182" s="133">
        <f t="shared" si="53"/>
        <v>0</v>
      </c>
      <c r="I182" s="135"/>
      <c r="J182" s="135"/>
      <c r="K182" s="133">
        <f t="shared" si="40"/>
        <v>0</v>
      </c>
      <c r="L182" s="133">
        <f t="shared" si="54"/>
        <v>0</v>
      </c>
      <c r="M182" s="135"/>
      <c r="N182" s="135"/>
      <c r="O182" s="133">
        <f t="shared" si="41"/>
        <v>0</v>
      </c>
      <c r="P182" s="135"/>
      <c r="Q182" s="135"/>
    </row>
    <row r="183" spans="1:17" s="73" customFormat="1" ht="54" hidden="1">
      <c r="A183" s="75"/>
      <c r="B183" s="75" t="str">
        <f t="shared" si="42"/>
        <v>b</v>
      </c>
      <c r="C183" s="39"/>
      <c r="D183" s="82" t="s">
        <v>315</v>
      </c>
      <c r="E183" s="135"/>
      <c r="F183" s="135"/>
      <c r="G183" s="167"/>
      <c r="H183" s="133">
        <f t="shared" si="53"/>
        <v>0</v>
      </c>
      <c r="I183" s="135"/>
      <c r="J183" s="135"/>
      <c r="K183" s="133">
        <f t="shared" si="40"/>
        <v>0</v>
      </c>
      <c r="L183" s="133">
        <f t="shared" si="54"/>
        <v>0</v>
      </c>
      <c r="M183" s="135"/>
      <c r="N183" s="135"/>
      <c r="O183" s="133">
        <f t="shared" si="41"/>
        <v>0</v>
      </c>
      <c r="P183" s="135"/>
      <c r="Q183" s="135"/>
    </row>
    <row r="184" spans="1:17" s="73" customFormat="1">
      <c r="A184" s="75"/>
      <c r="B184" s="75" t="str">
        <f t="shared" si="42"/>
        <v>a</v>
      </c>
      <c r="C184" s="33"/>
      <c r="D184" s="76" t="s">
        <v>144</v>
      </c>
      <c r="E184" s="135">
        <f t="shared" ref="E184:Q184" si="55">E185+E186</f>
        <v>32000</v>
      </c>
      <c r="F184" s="135">
        <f t="shared" si="55"/>
        <v>0</v>
      </c>
      <c r="G184" s="167">
        <f t="shared" si="55"/>
        <v>0</v>
      </c>
      <c r="H184" s="135">
        <f t="shared" si="55"/>
        <v>0</v>
      </c>
      <c r="I184" s="135">
        <f t="shared" si="55"/>
        <v>0</v>
      </c>
      <c r="J184" s="135">
        <f t="shared" si="55"/>
        <v>0</v>
      </c>
      <c r="K184" s="135">
        <f t="shared" si="40"/>
        <v>0</v>
      </c>
      <c r="L184" s="135">
        <f t="shared" si="55"/>
        <v>0</v>
      </c>
      <c r="M184" s="135">
        <f t="shared" si="55"/>
        <v>0</v>
      </c>
      <c r="N184" s="135">
        <f t="shared" si="55"/>
        <v>0</v>
      </c>
      <c r="O184" s="135">
        <f t="shared" si="41"/>
        <v>0</v>
      </c>
      <c r="P184" s="135">
        <f t="shared" si="55"/>
        <v>0</v>
      </c>
      <c r="Q184" s="135">
        <f t="shared" si="55"/>
        <v>0</v>
      </c>
    </row>
    <row r="185" spans="1:17" s="73" customFormat="1" hidden="1">
      <c r="A185" s="75"/>
      <c r="B185" s="75" t="str">
        <f t="shared" si="42"/>
        <v>b</v>
      </c>
      <c r="C185" s="34"/>
      <c r="D185" s="77" t="s">
        <v>145</v>
      </c>
      <c r="E185" s="135"/>
      <c r="F185" s="135"/>
      <c r="G185" s="167"/>
      <c r="H185" s="133">
        <f>SUM(I185:J185)</f>
        <v>0</v>
      </c>
      <c r="I185" s="135"/>
      <c r="J185" s="135"/>
      <c r="K185" s="133">
        <f t="shared" si="40"/>
        <v>0</v>
      </c>
      <c r="L185" s="133">
        <f>SUM(M185:N185)</f>
        <v>0</v>
      </c>
      <c r="M185" s="135"/>
      <c r="N185" s="135"/>
      <c r="O185" s="133">
        <f t="shared" si="41"/>
        <v>0</v>
      </c>
      <c r="P185" s="135"/>
      <c r="Q185" s="135"/>
    </row>
    <row r="186" spans="1:17" s="73" customFormat="1" ht="36">
      <c r="A186" s="75"/>
      <c r="B186" s="75" t="str">
        <f t="shared" si="42"/>
        <v>a</v>
      </c>
      <c r="C186" s="34"/>
      <c r="D186" s="77" t="s">
        <v>146</v>
      </c>
      <c r="E186" s="135">
        <f t="shared" ref="E186:Q186" si="56">SUM(E187:E188)</f>
        <v>32000</v>
      </c>
      <c r="F186" s="135">
        <f t="shared" si="56"/>
        <v>0</v>
      </c>
      <c r="G186" s="167">
        <f t="shared" si="56"/>
        <v>0</v>
      </c>
      <c r="H186" s="135">
        <f t="shared" si="56"/>
        <v>0</v>
      </c>
      <c r="I186" s="135">
        <f t="shared" si="56"/>
        <v>0</v>
      </c>
      <c r="J186" s="135">
        <f t="shared" si="56"/>
        <v>0</v>
      </c>
      <c r="K186" s="135">
        <f t="shared" si="40"/>
        <v>0</v>
      </c>
      <c r="L186" s="135">
        <f t="shared" si="56"/>
        <v>0</v>
      </c>
      <c r="M186" s="135">
        <f t="shared" si="56"/>
        <v>0</v>
      </c>
      <c r="N186" s="135">
        <f t="shared" si="56"/>
        <v>0</v>
      </c>
      <c r="O186" s="135">
        <f t="shared" si="41"/>
        <v>0</v>
      </c>
      <c r="P186" s="135">
        <f t="shared" si="56"/>
        <v>0</v>
      </c>
      <c r="Q186" s="135">
        <f t="shared" si="56"/>
        <v>0</v>
      </c>
    </row>
    <row r="187" spans="1:17" s="73" customFormat="1" hidden="1">
      <c r="A187" s="75"/>
      <c r="B187" s="75" t="str">
        <f t="shared" si="42"/>
        <v>b</v>
      </c>
      <c r="C187" s="35"/>
      <c r="D187" s="78" t="s">
        <v>147</v>
      </c>
      <c r="E187" s="135"/>
      <c r="F187" s="135"/>
      <c r="G187" s="167"/>
      <c r="H187" s="133">
        <f>SUM(I187:J187)</f>
        <v>0</v>
      </c>
      <c r="I187" s="135"/>
      <c r="J187" s="135"/>
      <c r="K187" s="133">
        <f t="shared" si="40"/>
        <v>0</v>
      </c>
      <c r="L187" s="133">
        <f>SUM(M187:N187)</f>
        <v>0</v>
      </c>
      <c r="M187" s="135"/>
      <c r="N187" s="135"/>
      <c r="O187" s="133">
        <f t="shared" si="41"/>
        <v>0</v>
      </c>
      <c r="P187" s="135"/>
      <c r="Q187" s="135"/>
    </row>
    <row r="188" spans="1:17" s="73" customFormat="1" ht="36">
      <c r="A188" s="75"/>
      <c r="B188" s="75" t="str">
        <f t="shared" si="42"/>
        <v>a</v>
      </c>
      <c r="C188" s="35"/>
      <c r="D188" s="78" t="s">
        <v>148</v>
      </c>
      <c r="E188" s="133">
        <v>32000</v>
      </c>
      <c r="F188" s="135"/>
      <c r="G188" s="167"/>
      <c r="H188" s="133">
        <f>SUM(I188:J188)</f>
        <v>0</v>
      </c>
      <c r="I188" s="135"/>
      <c r="J188" s="135"/>
      <c r="K188" s="133">
        <f t="shared" si="40"/>
        <v>0</v>
      </c>
      <c r="L188" s="133">
        <f>SUM(M188:N188)</f>
        <v>0</v>
      </c>
      <c r="M188" s="135"/>
      <c r="N188" s="135"/>
      <c r="O188" s="133">
        <f t="shared" si="41"/>
        <v>0</v>
      </c>
      <c r="P188" s="135"/>
      <c r="Q188" s="135"/>
    </row>
    <row r="189" spans="1:17" s="73" customFormat="1" hidden="1">
      <c r="A189" s="75"/>
      <c r="B189" s="75" t="str">
        <f t="shared" si="42"/>
        <v>b</v>
      </c>
      <c r="C189" s="32"/>
      <c r="D189" s="59" t="s">
        <v>149</v>
      </c>
      <c r="E189" s="135">
        <f t="shared" ref="E189:Q189" si="57">E190+E191</f>
        <v>0</v>
      </c>
      <c r="F189" s="135">
        <f t="shared" si="57"/>
        <v>0</v>
      </c>
      <c r="G189" s="167">
        <f t="shared" si="57"/>
        <v>0</v>
      </c>
      <c r="H189" s="135">
        <f t="shared" si="57"/>
        <v>0</v>
      </c>
      <c r="I189" s="135">
        <f t="shared" si="57"/>
        <v>0</v>
      </c>
      <c r="J189" s="135">
        <f t="shared" si="57"/>
        <v>0</v>
      </c>
      <c r="K189" s="135">
        <f t="shared" si="40"/>
        <v>0</v>
      </c>
      <c r="L189" s="135">
        <f t="shared" si="57"/>
        <v>0</v>
      </c>
      <c r="M189" s="135">
        <f t="shared" si="57"/>
        <v>0</v>
      </c>
      <c r="N189" s="135">
        <f t="shared" si="57"/>
        <v>0</v>
      </c>
      <c r="O189" s="135">
        <f t="shared" si="41"/>
        <v>0</v>
      </c>
      <c r="P189" s="135">
        <f t="shared" si="57"/>
        <v>0</v>
      </c>
      <c r="Q189" s="135">
        <f t="shared" si="57"/>
        <v>0</v>
      </c>
    </row>
    <row r="190" spans="1:17" s="73" customFormat="1" hidden="1">
      <c r="A190" s="75"/>
      <c r="B190" s="75" t="str">
        <f t="shared" si="42"/>
        <v>b</v>
      </c>
      <c r="C190" s="33"/>
      <c r="D190" s="76" t="s">
        <v>150</v>
      </c>
      <c r="E190" s="135"/>
      <c r="F190" s="135"/>
      <c r="G190" s="167"/>
      <c r="H190" s="133">
        <f>SUM(I190:J190)</f>
        <v>0</v>
      </c>
      <c r="I190" s="135"/>
      <c r="J190" s="135"/>
      <c r="K190" s="133">
        <f t="shared" si="40"/>
        <v>0</v>
      </c>
      <c r="L190" s="133">
        <f>SUM(M190:N190)</f>
        <v>0</v>
      </c>
      <c r="M190" s="135"/>
      <c r="N190" s="135"/>
      <c r="O190" s="133">
        <f t="shared" si="41"/>
        <v>0</v>
      </c>
      <c r="P190" s="135"/>
      <c r="Q190" s="135"/>
    </row>
    <row r="191" spans="1:17" s="73" customFormat="1" hidden="1">
      <c r="A191" s="75"/>
      <c r="B191" s="75" t="str">
        <f t="shared" si="42"/>
        <v>b</v>
      </c>
      <c r="C191" s="33"/>
      <c r="D191" s="76" t="s">
        <v>151</v>
      </c>
      <c r="E191" s="135">
        <f t="shared" ref="E191:Q191" si="58">SUM(E192:E195)</f>
        <v>0</v>
      </c>
      <c r="F191" s="135">
        <f t="shared" si="58"/>
        <v>0</v>
      </c>
      <c r="G191" s="167">
        <f t="shared" si="58"/>
        <v>0</v>
      </c>
      <c r="H191" s="135">
        <f t="shared" si="58"/>
        <v>0</v>
      </c>
      <c r="I191" s="135">
        <f t="shared" si="58"/>
        <v>0</v>
      </c>
      <c r="J191" s="135">
        <f t="shared" si="58"/>
        <v>0</v>
      </c>
      <c r="K191" s="135">
        <f t="shared" si="40"/>
        <v>0</v>
      </c>
      <c r="L191" s="135">
        <f t="shared" si="58"/>
        <v>0</v>
      </c>
      <c r="M191" s="135">
        <f t="shared" si="58"/>
        <v>0</v>
      </c>
      <c r="N191" s="135">
        <f t="shared" si="58"/>
        <v>0</v>
      </c>
      <c r="O191" s="135">
        <f t="shared" si="41"/>
        <v>0</v>
      </c>
      <c r="P191" s="135">
        <f t="shared" si="58"/>
        <v>0</v>
      </c>
      <c r="Q191" s="135">
        <f t="shared" si="58"/>
        <v>0</v>
      </c>
    </row>
    <row r="192" spans="1:17" s="73" customFormat="1" hidden="1">
      <c r="A192" s="75"/>
      <c r="B192" s="75" t="str">
        <f t="shared" si="42"/>
        <v>b</v>
      </c>
      <c r="C192" s="34"/>
      <c r="D192" s="77" t="s">
        <v>152</v>
      </c>
      <c r="E192" s="135"/>
      <c r="F192" s="135"/>
      <c r="G192" s="167"/>
      <c r="H192" s="133">
        <f>SUM(I192:J192)</f>
        <v>0</v>
      </c>
      <c r="I192" s="135"/>
      <c r="J192" s="135"/>
      <c r="K192" s="133">
        <f t="shared" si="40"/>
        <v>0</v>
      </c>
      <c r="L192" s="133">
        <f>SUM(M192:N192)</f>
        <v>0</v>
      </c>
      <c r="M192" s="135"/>
      <c r="N192" s="135"/>
      <c r="O192" s="133">
        <f t="shared" si="41"/>
        <v>0</v>
      </c>
      <c r="P192" s="135"/>
      <c r="Q192" s="135"/>
    </row>
    <row r="193" spans="1:17" s="73" customFormat="1" hidden="1">
      <c r="A193" s="75"/>
      <c r="B193" s="75" t="str">
        <f t="shared" si="42"/>
        <v>b</v>
      </c>
      <c r="C193" s="34"/>
      <c r="D193" s="77" t="s">
        <v>153</v>
      </c>
      <c r="E193" s="135"/>
      <c r="F193" s="135"/>
      <c r="G193" s="167"/>
      <c r="H193" s="133">
        <f>SUM(I193:J193)</f>
        <v>0</v>
      </c>
      <c r="I193" s="135"/>
      <c r="J193" s="135"/>
      <c r="K193" s="133">
        <f t="shared" si="40"/>
        <v>0</v>
      </c>
      <c r="L193" s="133">
        <f>SUM(M193:N193)</f>
        <v>0</v>
      </c>
      <c r="M193" s="135"/>
      <c r="N193" s="135"/>
      <c r="O193" s="133">
        <f t="shared" si="41"/>
        <v>0</v>
      </c>
      <c r="P193" s="135"/>
      <c r="Q193" s="135"/>
    </row>
    <row r="194" spans="1:17" s="73" customFormat="1" hidden="1">
      <c r="A194" s="75"/>
      <c r="B194" s="75" t="str">
        <f t="shared" si="42"/>
        <v>b</v>
      </c>
      <c r="C194" s="34"/>
      <c r="D194" s="77" t="s">
        <v>154</v>
      </c>
      <c r="E194" s="135"/>
      <c r="F194" s="135"/>
      <c r="G194" s="167"/>
      <c r="H194" s="133">
        <f>SUM(I194:J194)</f>
        <v>0</v>
      </c>
      <c r="I194" s="135"/>
      <c r="J194" s="135"/>
      <c r="K194" s="133">
        <f t="shared" si="40"/>
        <v>0</v>
      </c>
      <c r="L194" s="133">
        <f>SUM(M194:N194)</f>
        <v>0</v>
      </c>
      <c r="M194" s="135"/>
      <c r="N194" s="135"/>
      <c r="O194" s="133">
        <f t="shared" si="41"/>
        <v>0</v>
      </c>
      <c r="P194" s="135"/>
      <c r="Q194" s="135"/>
    </row>
    <row r="195" spans="1:17" s="73" customFormat="1" ht="36" hidden="1">
      <c r="A195" s="75"/>
      <c r="B195" s="75" t="str">
        <f t="shared" si="42"/>
        <v>b</v>
      </c>
      <c r="C195" s="34"/>
      <c r="D195" s="77" t="s">
        <v>155</v>
      </c>
      <c r="E195" s="135"/>
      <c r="F195" s="135"/>
      <c r="G195" s="167"/>
      <c r="H195" s="133">
        <f>SUM(I195:J195)</f>
        <v>0</v>
      </c>
      <c r="I195" s="135"/>
      <c r="J195" s="135"/>
      <c r="K195" s="133">
        <f t="shared" si="40"/>
        <v>0</v>
      </c>
      <c r="L195" s="133">
        <f>SUM(M195:N195)</f>
        <v>0</v>
      </c>
      <c r="M195" s="135"/>
      <c r="N195" s="135"/>
      <c r="O195" s="133">
        <f t="shared" si="41"/>
        <v>0</v>
      </c>
      <c r="P195" s="135"/>
      <c r="Q195" s="135"/>
    </row>
    <row r="196" spans="1:17" s="73" customFormat="1" hidden="1">
      <c r="A196" s="75"/>
      <c r="B196" s="75" t="str">
        <f t="shared" si="42"/>
        <v>b</v>
      </c>
      <c r="C196" s="38"/>
      <c r="D196" s="81" t="s">
        <v>156</v>
      </c>
      <c r="E196" s="135"/>
      <c r="F196" s="135"/>
      <c r="G196" s="167"/>
      <c r="H196" s="133">
        <f>SUM(I196:J196)</f>
        <v>0</v>
      </c>
      <c r="I196" s="135"/>
      <c r="J196" s="135"/>
      <c r="K196" s="133">
        <f t="shared" si="40"/>
        <v>0</v>
      </c>
      <c r="L196" s="133">
        <f>SUM(M196:N196)</f>
        <v>0</v>
      </c>
      <c r="M196" s="135"/>
      <c r="N196" s="135"/>
      <c r="O196" s="133">
        <f t="shared" si="41"/>
        <v>0</v>
      </c>
      <c r="P196" s="135"/>
      <c r="Q196" s="135"/>
    </row>
    <row r="197" spans="1:17" s="73" customFormat="1" hidden="1">
      <c r="A197" s="75"/>
      <c r="B197" s="75" t="str">
        <f t="shared" si="42"/>
        <v>b</v>
      </c>
      <c r="C197" s="38"/>
      <c r="D197" s="81" t="s">
        <v>157</v>
      </c>
      <c r="E197" s="135">
        <f>E198+E199+E200+E203</f>
        <v>0</v>
      </c>
      <c r="F197" s="135">
        <f t="shared" ref="F197:Q197" si="59">F198+F199+F200+F203</f>
        <v>0</v>
      </c>
      <c r="G197" s="167">
        <f t="shared" si="59"/>
        <v>0</v>
      </c>
      <c r="H197" s="135">
        <f t="shared" si="59"/>
        <v>0</v>
      </c>
      <c r="I197" s="135">
        <f t="shared" si="59"/>
        <v>0</v>
      </c>
      <c r="J197" s="135">
        <f t="shared" si="59"/>
        <v>0</v>
      </c>
      <c r="K197" s="135">
        <f t="shared" si="40"/>
        <v>0</v>
      </c>
      <c r="L197" s="135">
        <f t="shared" si="59"/>
        <v>0</v>
      </c>
      <c r="M197" s="135">
        <f t="shared" si="59"/>
        <v>0</v>
      </c>
      <c r="N197" s="135">
        <f t="shared" si="59"/>
        <v>0</v>
      </c>
      <c r="O197" s="135">
        <f t="shared" si="41"/>
        <v>0</v>
      </c>
      <c r="P197" s="135">
        <f t="shared" si="59"/>
        <v>0</v>
      </c>
      <c r="Q197" s="135">
        <f t="shared" si="59"/>
        <v>0</v>
      </c>
    </row>
    <row r="198" spans="1:17" s="73" customFormat="1" hidden="1">
      <c r="A198" s="75"/>
      <c r="B198" s="75" t="str">
        <f t="shared" si="42"/>
        <v>b</v>
      </c>
      <c r="C198" s="33"/>
      <c r="D198" s="76" t="s">
        <v>158</v>
      </c>
      <c r="E198" s="135"/>
      <c r="F198" s="135"/>
      <c r="G198" s="167"/>
      <c r="H198" s="133">
        <f>SUM(I198:J198)</f>
        <v>0</v>
      </c>
      <c r="I198" s="135"/>
      <c r="J198" s="135"/>
      <c r="K198" s="133">
        <f t="shared" si="40"/>
        <v>0</v>
      </c>
      <c r="L198" s="133">
        <f>SUM(M198:N198)</f>
        <v>0</v>
      </c>
      <c r="M198" s="135"/>
      <c r="N198" s="135"/>
      <c r="O198" s="133">
        <f t="shared" si="41"/>
        <v>0</v>
      </c>
      <c r="P198" s="135"/>
      <c r="Q198" s="135"/>
    </row>
    <row r="199" spans="1:17" s="73" customFormat="1" hidden="1">
      <c r="A199" s="75"/>
      <c r="B199" s="75" t="str">
        <f t="shared" si="42"/>
        <v>b</v>
      </c>
      <c r="C199" s="33"/>
      <c r="D199" s="76" t="s">
        <v>159</v>
      </c>
      <c r="E199" s="133"/>
      <c r="F199" s="133"/>
      <c r="G199" s="158"/>
      <c r="H199" s="133">
        <f>SUM(I199:J199)</f>
        <v>0</v>
      </c>
      <c r="I199" s="133"/>
      <c r="J199" s="133"/>
      <c r="K199" s="133">
        <f t="shared" ref="K199:K238" si="60">I199+M199</f>
        <v>0</v>
      </c>
      <c r="L199" s="133">
        <f>SUM(M199:N199)</f>
        <v>0</v>
      </c>
      <c r="M199" s="133"/>
      <c r="N199" s="133"/>
      <c r="O199" s="133">
        <f t="shared" ref="O199:O238" si="61">K199-H199</f>
        <v>0</v>
      </c>
      <c r="P199" s="133"/>
      <c r="Q199" s="133"/>
    </row>
    <row r="200" spans="1:17" s="73" customFormat="1" hidden="1">
      <c r="A200" s="75"/>
      <c r="B200" s="75" t="str">
        <f t="shared" si="42"/>
        <v>b</v>
      </c>
      <c r="C200" s="33"/>
      <c r="D200" s="76" t="s">
        <v>160</v>
      </c>
      <c r="E200" s="131">
        <f>SUM(E201:E202)</f>
        <v>0</v>
      </c>
      <c r="F200" s="131">
        <f t="shared" ref="F200:Q200" si="62">SUM(F201:F202)</f>
        <v>0</v>
      </c>
      <c r="G200" s="163">
        <f t="shared" si="62"/>
        <v>0</v>
      </c>
      <c r="H200" s="131">
        <f t="shared" si="62"/>
        <v>0</v>
      </c>
      <c r="I200" s="131">
        <f t="shared" si="62"/>
        <v>0</v>
      </c>
      <c r="J200" s="131">
        <f t="shared" si="62"/>
        <v>0</v>
      </c>
      <c r="K200" s="131">
        <f t="shared" si="60"/>
        <v>0</v>
      </c>
      <c r="L200" s="131">
        <f t="shared" si="62"/>
        <v>0</v>
      </c>
      <c r="M200" s="131">
        <f t="shared" si="62"/>
        <v>0</v>
      </c>
      <c r="N200" s="131">
        <f t="shared" si="62"/>
        <v>0</v>
      </c>
      <c r="O200" s="131">
        <f t="shared" si="61"/>
        <v>0</v>
      </c>
      <c r="P200" s="131">
        <f t="shared" si="62"/>
        <v>0</v>
      </c>
      <c r="Q200" s="131">
        <f t="shared" si="62"/>
        <v>0</v>
      </c>
    </row>
    <row r="201" spans="1:17" s="73" customFormat="1" ht="36" hidden="1">
      <c r="A201" s="75"/>
      <c r="B201" s="75" t="str">
        <f t="shared" ref="B201:B238" si="63">IF(OR(E201&lt;&gt;0,F201&lt;&gt;0,H201&lt;&gt;0,I201&lt;&gt;0,J201&lt;&gt;0),"a","b")</f>
        <v>b</v>
      </c>
      <c r="C201" s="34"/>
      <c r="D201" s="77" t="s">
        <v>161</v>
      </c>
      <c r="E201" s="132"/>
      <c r="F201" s="132"/>
      <c r="G201" s="159"/>
      <c r="H201" s="133">
        <f>SUM(I201:J201)</f>
        <v>0</v>
      </c>
      <c r="I201" s="132"/>
      <c r="J201" s="132"/>
      <c r="K201" s="133">
        <f t="shared" si="60"/>
        <v>0</v>
      </c>
      <c r="L201" s="133">
        <f>SUM(M201:N201)</f>
        <v>0</v>
      </c>
      <c r="M201" s="132"/>
      <c r="N201" s="132"/>
      <c r="O201" s="133">
        <f t="shared" si="61"/>
        <v>0</v>
      </c>
      <c r="P201" s="132"/>
      <c r="Q201" s="132"/>
    </row>
    <row r="202" spans="1:17" s="73" customFormat="1" hidden="1">
      <c r="A202" s="75"/>
      <c r="B202" s="75" t="str">
        <f t="shared" si="63"/>
        <v>b</v>
      </c>
      <c r="C202" s="34"/>
      <c r="D202" s="77" t="s">
        <v>162</v>
      </c>
      <c r="E202" s="132"/>
      <c r="F202" s="132"/>
      <c r="G202" s="159"/>
      <c r="H202" s="133">
        <f>SUM(I202:J202)</f>
        <v>0</v>
      </c>
      <c r="I202" s="132"/>
      <c r="J202" s="132"/>
      <c r="K202" s="133">
        <f t="shared" si="60"/>
        <v>0</v>
      </c>
      <c r="L202" s="133">
        <f>SUM(M202:N202)</f>
        <v>0</v>
      </c>
      <c r="M202" s="132"/>
      <c r="N202" s="132"/>
      <c r="O202" s="133">
        <f t="shared" si="61"/>
        <v>0</v>
      </c>
      <c r="P202" s="132"/>
      <c r="Q202" s="132"/>
    </row>
    <row r="203" spans="1:17" s="73" customFormat="1" ht="36" hidden="1">
      <c r="A203" s="75"/>
      <c r="B203" s="75" t="str">
        <f t="shared" si="63"/>
        <v>b</v>
      </c>
      <c r="C203" s="33"/>
      <c r="D203" s="76" t="s">
        <v>163</v>
      </c>
      <c r="E203" s="133"/>
      <c r="F203" s="133"/>
      <c r="G203" s="158"/>
      <c r="H203" s="133">
        <f>SUM(I203:J203)</f>
        <v>0</v>
      </c>
      <c r="I203" s="133"/>
      <c r="J203" s="133"/>
      <c r="K203" s="133">
        <f t="shared" si="60"/>
        <v>0</v>
      </c>
      <c r="L203" s="133">
        <f>SUM(M203:N203)</f>
        <v>0</v>
      </c>
      <c r="M203" s="133"/>
      <c r="N203" s="133"/>
      <c r="O203" s="133">
        <f t="shared" si="61"/>
        <v>0</v>
      </c>
      <c r="P203" s="133"/>
      <c r="Q203" s="133"/>
    </row>
    <row r="204" spans="1:17" s="73" customFormat="1" hidden="1">
      <c r="A204" s="75" t="s">
        <v>164</v>
      </c>
      <c r="B204" s="75" t="str">
        <f t="shared" si="63"/>
        <v>b</v>
      </c>
      <c r="C204" s="31"/>
      <c r="D204" s="58" t="s">
        <v>206</v>
      </c>
      <c r="E204" s="142">
        <f t="shared" ref="E204:Q204" si="64">E205+E213+E221</f>
        <v>0</v>
      </c>
      <c r="F204" s="142">
        <f t="shared" si="64"/>
        <v>0</v>
      </c>
      <c r="G204" s="168">
        <f t="shared" si="64"/>
        <v>0</v>
      </c>
      <c r="H204" s="142">
        <f t="shared" si="64"/>
        <v>0</v>
      </c>
      <c r="I204" s="142">
        <f t="shared" si="64"/>
        <v>0</v>
      </c>
      <c r="J204" s="142">
        <f t="shared" si="64"/>
        <v>0</v>
      </c>
      <c r="K204" s="142">
        <f t="shared" si="60"/>
        <v>0</v>
      </c>
      <c r="L204" s="142">
        <f t="shared" si="64"/>
        <v>0</v>
      </c>
      <c r="M204" s="142">
        <f t="shared" si="64"/>
        <v>0</v>
      </c>
      <c r="N204" s="142">
        <f t="shared" si="64"/>
        <v>0</v>
      </c>
      <c r="O204" s="142">
        <f t="shared" si="61"/>
        <v>0</v>
      </c>
      <c r="P204" s="142">
        <f t="shared" si="64"/>
        <v>0</v>
      </c>
      <c r="Q204" s="142">
        <f t="shared" si="64"/>
        <v>0</v>
      </c>
    </row>
    <row r="205" spans="1:17" s="73" customFormat="1" hidden="1">
      <c r="A205" s="75"/>
      <c r="B205" s="75" t="str">
        <f t="shared" si="63"/>
        <v>b</v>
      </c>
      <c r="C205" s="38"/>
      <c r="D205" s="81" t="s">
        <v>207</v>
      </c>
      <c r="E205" s="130">
        <f>SUM(E206:E212)</f>
        <v>0</v>
      </c>
      <c r="F205" s="130">
        <f t="shared" ref="F205:Q205" si="65">SUM(F206:F212)</f>
        <v>0</v>
      </c>
      <c r="G205" s="164">
        <f t="shared" si="65"/>
        <v>0</v>
      </c>
      <c r="H205" s="130">
        <f t="shared" si="65"/>
        <v>0</v>
      </c>
      <c r="I205" s="130">
        <f t="shared" si="65"/>
        <v>0</v>
      </c>
      <c r="J205" s="130">
        <f t="shared" si="65"/>
        <v>0</v>
      </c>
      <c r="K205" s="130">
        <f t="shared" si="60"/>
        <v>0</v>
      </c>
      <c r="L205" s="130">
        <f t="shared" si="65"/>
        <v>0</v>
      </c>
      <c r="M205" s="130">
        <f t="shared" si="65"/>
        <v>0</v>
      </c>
      <c r="N205" s="130">
        <f t="shared" si="65"/>
        <v>0</v>
      </c>
      <c r="O205" s="130">
        <f t="shared" si="61"/>
        <v>0</v>
      </c>
      <c r="P205" s="130">
        <f t="shared" si="65"/>
        <v>0</v>
      </c>
      <c r="Q205" s="130">
        <f t="shared" si="65"/>
        <v>0</v>
      </c>
    </row>
    <row r="206" spans="1:17" s="73" customFormat="1" hidden="1">
      <c r="A206" s="75"/>
      <c r="B206" s="75" t="str">
        <f t="shared" si="63"/>
        <v>b</v>
      </c>
      <c r="C206" s="33"/>
      <c r="D206" s="76" t="s">
        <v>208</v>
      </c>
      <c r="E206" s="131"/>
      <c r="F206" s="131"/>
      <c r="G206" s="163"/>
      <c r="H206" s="133">
        <f t="shared" ref="H206:H212" si="66">SUM(I206:J206)</f>
        <v>0</v>
      </c>
      <c r="I206" s="131"/>
      <c r="J206" s="131"/>
      <c r="K206" s="133">
        <f t="shared" si="60"/>
        <v>0</v>
      </c>
      <c r="L206" s="133">
        <f t="shared" ref="L206:L212" si="67">SUM(M206:N206)</f>
        <v>0</v>
      </c>
      <c r="M206" s="131"/>
      <c r="N206" s="131"/>
      <c r="O206" s="133">
        <f t="shared" si="61"/>
        <v>0</v>
      </c>
      <c r="P206" s="131"/>
      <c r="Q206" s="131"/>
    </row>
    <row r="207" spans="1:17" s="73" customFormat="1" hidden="1">
      <c r="A207" s="75"/>
      <c r="B207" s="75" t="str">
        <f t="shared" si="63"/>
        <v>b</v>
      </c>
      <c r="C207" s="33"/>
      <c r="D207" s="76" t="s">
        <v>209</v>
      </c>
      <c r="E207" s="131"/>
      <c r="F207" s="131"/>
      <c r="G207" s="163"/>
      <c r="H207" s="133">
        <f t="shared" si="66"/>
        <v>0</v>
      </c>
      <c r="I207" s="131"/>
      <c r="J207" s="131"/>
      <c r="K207" s="133">
        <f t="shared" si="60"/>
        <v>0</v>
      </c>
      <c r="L207" s="133">
        <f t="shared" si="67"/>
        <v>0</v>
      </c>
      <c r="M207" s="131"/>
      <c r="N207" s="131"/>
      <c r="O207" s="133">
        <f t="shared" si="61"/>
        <v>0</v>
      </c>
      <c r="P207" s="131"/>
      <c r="Q207" s="131"/>
    </row>
    <row r="208" spans="1:17" s="73" customFormat="1" hidden="1">
      <c r="A208" s="75"/>
      <c r="B208" s="75" t="str">
        <f t="shared" si="63"/>
        <v>b</v>
      </c>
      <c r="C208" s="33"/>
      <c r="D208" s="76" t="s">
        <v>210</v>
      </c>
      <c r="E208" s="132"/>
      <c r="F208" s="132"/>
      <c r="G208" s="159"/>
      <c r="H208" s="133">
        <f t="shared" si="66"/>
        <v>0</v>
      </c>
      <c r="I208" s="132"/>
      <c r="J208" s="132"/>
      <c r="K208" s="133">
        <f t="shared" si="60"/>
        <v>0</v>
      </c>
      <c r="L208" s="133">
        <f t="shared" si="67"/>
        <v>0</v>
      </c>
      <c r="M208" s="132"/>
      <c r="N208" s="132"/>
      <c r="O208" s="133">
        <f t="shared" si="61"/>
        <v>0</v>
      </c>
      <c r="P208" s="132"/>
      <c r="Q208" s="132"/>
    </row>
    <row r="209" spans="1:17" s="73" customFormat="1" hidden="1">
      <c r="A209" s="75"/>
      <c r="B209" s="75" t="str">
        <f t="shared" si="63"/>
        <v>b</v>
      </c>
      <c r="C209" s="33"/>
      <c r="D209" s="76" t="s">
        <v>211</v>
      </c>
      <c r="E209" s="132"/>
      <c r="F209" s="132"/>
      <c r="G209" s="159"/>
      <c r="H209" s="133">
        <f t="shared" si="66"/>
        <v>0</v>
      </c>
      <c r="I209" s="132"/>
      <c r="J209" s="132"/>
      <c r="K209" s="133">
        <f t="shared" si="60"/>
        <v>0</v>
      </c>
      <c r="L209" s="133">
        <f t="shared" si="67"/>
        <v>0</v>
      </c>
      <c r="M209" s="132"/>
      <c r="N209" s="132"/>
      <c r="O209" s="133">
        <f t="shared" si="61"/>
        <v>0</v>
      </c>
      <c r="P209" s="132"/>
      <c r="Q209" s="132"/>
    </row>
    <row r="210" spans="1:17" s="73" customFormat="1" hidden="1">
      <c r="A210" s="75"/>
      <c r="B210" s="75" t="str">
        <f t="shared" si="63"/>
        <v>b</v>
      </c>
      <c r="C210" s="33"/>
      <c r="D210" s="76" t="s">
        <v>212</v>
      </c>
      <c r="E210" s="132"/>
      <c r="F210" s="132"/>
      <c r="G210" s="159"/>
      <c r="H210" s="133">
        <f t="shared" si="66"/>
        <v>0</v>
      </c>
      <c r="I210" s="132"/>
      <c r="J210" s="132"/>
      <c r="K210" s="133">
        <f t="shared" si="60"/>
        <v>0</v>
      </c>
      <c r="L210" s="133">
        <f t="shared" si="67"/>
        <v>0</v>
      </c>
      <c r="M210" s="132"/>
      <c r="N210" s="132"/>
      <c r="O210" s="133">
        <f t="shared" si="61"/>
        <v>0</v>
      </c>
      <c r="P210" s="132"/>
      <c r="Q210" s="132"/>
    </row>
    <row r="211" spans="1:17" s="73" customFormat="1" ht="36" hidden="1">
      <c r="A211" s="75"/>
      <c r="B211" s="75" t="str">
        <f t="shared" si="63"/>
        <v>b</v>
      </c>
      <c r="C211" s="33"/>
      <c r="D211" s="76" t="s">
        <v>213</v>
      </c>
      <c r="E211" s="132"/>
      <c r="F211" s="132"/>
      <c r="G211" s="159"/>
      <c r="H211" s="133">
        <f t="shared" si="66"/>
        <v>0</v>
      </c>
      <c r="I211" s="132"/>
      <c r="J211" s="132"/>
      <c r="K211" s="133">
        <f t="shared" si="60"/>
        <v>0</v>
      </c>
      <c r="L211" s="133">
        <f t="shared" si="67"/>
        <v>0</v>
      </c>
      <c r="M211" s="132"/>
      <c r="N211" s="132"/>
      <c r="O211" s="133">
        <f t="shared" si="61"/>
        <v>0</v>
      </c>
      <c r="P211" s="132"/>
      <c r="Q211" s="132"/>
    </row>
    <row r="212" spans="1:17" s="73" customFormat="1" hidden="1">
      <c r="A212" s="75"/>
      <c r="B212" s="75" t="str">
        <f t="shared" si="63"/>
        <v>b</v>
      </c>
      <c r="C212" s="33"/>
      <c r="D212" s="76" t="s">
        <v>214</v>
      </c>
      <c r="E212" s="130"/>
      <c r="F212" s="130"/>
      <c r="G212" s="164"/>
      <c r="H212" s="133">
        <f t="shared" si="66"/>
        <v>0</v>
      </c>
      <c r="I212" s="130"/>
      <c r="J212" s="130"/>
      <c r="K212" s="133">
        <f t="shared" si="60"/>
        <v>0</v>
      </c>
      <c r="L212" s="133">
        <f t="shared" si="67"/>
        <v>0</v>
      </c>
      <c r="M212" s="130"/>
      <c r="N212" s="130"/>
      <c r="O212" s="133">
        <f t="shared" si="61"/>
        <v>0</v>
      </c>
      <c r="P212" s="130"/>
      <c r="Q212" s="130"/>
    </row>
    <row r="213" spans="1:17" s="73" customFormat="1" hidden="1">
      <c r="A213" s="75"/>
      <c r="B213" s="75" t="str">
        <f t="shared" si="63"/>
        <v>b</v>
      </c>
      <c r="C213" s="38"/>
      <c r="D213" s="81" t="s">
        <v>215</v>
      </c>
      <c r="E213" s="130">
        <f>SUM(E214:E220)</f>
        <v>0</v>
      </c>
      <c r="F213" s="130">
        <f t="shared" ref="F213:Q213" si="68">SUM(F214:F220)</f>
        <v>0</v>
      </c>
      <c r="G213" s="164">
        <f t="shared" si="68"/>
        <v>0</v>
      </c>
      <c r="H213" s="130">
        <f t="shared" si="68"/>
        <v>0</v>
      </c>
      <c r="I213" s="130">
        <f t="shared" si="68"/>
        <v>0</v>
      </c>
      <c r="J213" s="130">
        <f t="shared" si="68"/>
        <v>0</v>
      </c>
      <c r="K213" s="130">
        <f t="shared" si="60"/>
        <v>0</v>
      </c>
      <c r="L213" s="130">
        <f t="shared" si="68"/>
        <v>0</v>
      </c>
      <c r="M213" s="130">
        <f t="shared" si="68"/>
        <v>0</v>
      </c>
      <c r="N213" s="130">
        <f t="shared" si="68"/>
        <v>0</v>
      </c>
      <c r="O213" s="130">
        <f t="shared" si="61"/>
        <v>0</v>
      </c>
      <c r="P213" s="130">
        <f t="shared" si="68"/>
        <v>0</v>
      </c>
      <c r="Q213" s="130">
        <f t="shared" si="68"/>
        <v>0</v>
      </c>
    </row>
    <row r="214" spans="1:17" s="73" customFormat="1" hidden="1">
      <c r="A214" s="75"/>
      <c r="B214" s="75" t="str">
        <f t="shared" si="63"/>
        <v>b</v>
      </c>
      <c r="C214" s="33"/>
      <c r="D214" s="76" t="s">
        <v>208</v>
      </c>
      <c r="E214" s="131"/>
      <c r="F214" s="131"/>
      <c r="G214" s="163"/>
      <c r="H214" s="133">
        <f t="shared" ref="H214:H221" si="69">SUM(I214:J214)</f>
        <v>0</v>
      </c>
      <c r="I214" s="131"/>
      <c r="J214" s="131"/>
      <c r="K214" s="133">
        <f t="shared" si="60"/>
        <v>0</v>
      </c>
      <c r="L214" s="133">
        <f t="shared" ref="L214:L221" si="70">SUM(M214:N214)</f>
        <v>0</v>
      </c>
      <c r="M214" s="131"/>
      <c r="N214" s="131"/>
      <c r="O214" s="133">
        <f t="shared" si="61"/>
        <v>0</v>
      </c>
      <c r="P214" s="131"/>
      <c r="Q214" s="131"/>
    </row>
    <row r="215" spans="1:17" s="73" customFormat="1" hidden="1">
      <c r="A215" s="75"/>
      <c r="B215" s="75" t="str">
        <f t="shared" si="63"/>
        <v>b</v>
      </c>
      <c r="C215" s="33"/>
      <c r="D215" s="76" t="s">
        <v>209</v>
      </c>
      <c r="E215" s="131"/>
      <c r="F215" s="131"/>
      <c r="G215" s="163"/>
      <c r="H215" s="133">
        <f t="shared" si="69"/>
        <v>0</v>
      </c>
      <c r="I215" s="131"/>
      <c r="J215" s="131"/>
      <c r="K215" s="133">
        <f t="shared" si="60"/>
        <v>0</v>
      </c>
      <c r="L215" s="133">
        <f t="shared" si="70"/>
        <v>0</v>
      </c>
      <c r="M215" s="131"/>
      <c r="N215" s="131"/>
      <c r="O215" s="133">
        <f t="shared" si="61"/>
        <v>0</v>
      </c>
      <c r="P215" s="131"/>
      <c r="Q215" s="131"/>
    </row>
    <row r="216" spans="1:17" s="73" customFormat="1" hidden="1">
      <c r="A216" s="75"/>
      <c r="B216" s="75" t="str">
        <f t="shared" si="63"/>
        <v>b</v>
      </c>
      <c r="C216" s="33"/>
      <c r="D216" s="76" t="s">
        <v>216</v>
      </c>
      <c r="E216" s="131"/>
      <c r="F216" s="131"/>
      <c r="G216" s="163"/>
      <c r="H216" s="133">
        <f t="shared" si="69"/>
        <v>0</v>
      </c>
      <c r="I216" s="131"/>
      <c r="J216" s="131"/>
      <c r="K216" s="133">
        <f t="shared" si="60"/>
        <v>0</v>
      </c>
      <c r="L216" s="133">
        <f t="shared" si="70"/>
        <v>0</v>
      </c>
      <c r="M216" s="131"/>
      <c r="N216" s="131"/>
      <c r="O216" s="133">
        <f t="shared" si="61"/>
        <v>0</v>
      </c>
      <c r="P216" s="131"/>
      <c r="Q216" s="131"/>
    </row>
    <row r="217" spans="1:17" s="73" customFormat="1" hidden="1">
      <c r="A217" s="75"/>
      <c r="B217" s="75" t="str">
        <f t="shared" si="63"/>
        <v>b</v>
      </c>
      <c r="C217" s="33"/>
      <c r="D217" s="76" t="s">
        <v>217</v>
      </c>
      <c r="E217" s="132"/>
      <c r="F217" s="132"/>
      <c r="G217" s="159"/>
      <c r="H217" s="133">
        <f t="shared" si="69"/>
        <v>0</v>
      </c>
      <c r="I217" s="132"/>
      <c r="J217" s="132"/>
      <c r="K217" s="133">
        <f t="shared" si="60"/>
        <v>0</v>
      </c>
      <c r="L217" s="133">
        <f t="shared" si="70"/>
        <v>0</v>
      </c>
      <c r="M217" s="132"/>
      <c r="N217" s="132"/>
      <c r="O217" s="133">
        <f t="shared" si="61"/>
        <v>0</v>
      </c>
      <c r="P217" s="132"/>
      <c r="Q217" s="132"/>
    </row>
    <row r="218" spans="1:17" s="73" customFormat="1" hidden="1">
      <c r="A218" s="75"/>
      <c r="B218" s="75" t="str">
        <f t="shared" si="63"/>
        <v>b</v>
      </c>
      <c r="C218" s="33"/>
      <c r="D218" s="76" t="s">
        <v>218</v>
      </c>
      <c r="E218" s="132"/>
      <c r="F218" s="132"/>
      <c r="G218" s="159"/>
      <c r="H218" s="133">
        <f t="shared" si="69"/>
        <v>0</v>
      </c>
      <c r="I218" s="132"/>
      <c r="J218" s="132"/>
      <c r="K218" s="133">
        <f t="shared" si="60"/>
        <v>0</v>
      </c>
      <c r="L218" s="133">
        <f t="shared" si="70"/>
        <v>0</v>
      </c>
      <c r="M218" s="132"/>
      <c r="N218" s="132"/>
      <c r="O218" s="133">
        <f t="shared" si="61"/>
        <v>0</v>
      </c>
      <c r="P218" s="132"/>
      <c r="Q218" s="132"/>
    </row>
    <row r="219" spans="1:17" s="73" customFormat="1" ht="36" hidden="1">
      <c r="A219" s="75"/>
      <c r="B219" s="75" t="str">
        <f t="shared" si="63"/>
        <v>b</v>
      </c>
      <c r="C219" s="33"/>
      <c r="D219" s="76" t="s">
        <v>219</v>
      </c>
      <c r="E219" s="131"/>
      <c r="F219" s="131"/>
      <c r="G219" s="163"/>
      <c r="H219" s="133">
        <f t="shared" si="69"/>
        <v>0</v>
      </c>
      <c r="I219" s="131"/>
      <c r="J219" s="131"/>
      <c r="K219" s="133">
        <f t="shared" si="60"/>
        <v>0</v>
      </c>
      <c r="L219" s="133">
        <f t="shared" si="70"/>
        <v>0</v>
      </c>
      <c r="M219" s="131"/>
      <c r="N219" s="131"/>
      <c r="O219" s="133">
        <f t="shared" si="61"/>
        <v>0</v>
      </c>
      <c r="P219" s="131"/>
      <c r="Q219" s="131"/>
    </row>
    <row r="220" spans="1:17" s="73" customFormat="1" hidden="1">
      <c r="A220" s="75"/>
      <c r="B220" s="75" t="str">
        <f t="shared" si="63"/>
        <v>b</v>
      </c>
      <c r="C220" s="33"/>
      <c r="D220" s="76" t="s">
        <v>214</v>
      </c>
      <c r="E220" s="129"/>
      <c r="F220" s="129"/>
      <c r="G220" s="166"/>
      <c r="H220" s="133">
        <f t="shared" si="69"/>
        <v>0</v>
      </c>
      <c r="I220" s="129"/>
      <c r="J220" s="129"/>
      <c r="K220" s="133">
        <f t="shared" si="60"/>
        <v>0</v>
      </c>
      <c r="L220" s="133">
        <f t="shared" si="70"/>
        <v>0</v>
      </c>
      <c r="M220" s="129"/>
      <c r="N220" s="129"/>
      <c r="O220" s="133">
        <f t="shared" si="61"/>
        <v>0</v>
      </c>
      <c r="P220" s="129"/>
      <c r="Q220" s="129"/>
    </row>
    <row r="221" spans="1:17" s="73" customFormat="1" ht="23.25" hidden="1" customHeight="1">
      <c r="A221" s="75"/>
      <c r="B221" s="75" t="str">
        <f t="shared" si="63"/>
        <v>b</v>
      </c>
      <c r="C221" s="38"/>
      <c r="D221" s="81" t="s">
        <v>220</v>
      </c>
      <c r="E221" s="130"/>
      <c r="F221" s="130"/>
      <c r="G221" s="164"/>
      <c r="H221" s="133">
        <f t="shared" si="69"/>
        <v>0</v>
      </c>
      <c r="I221" s="130"/>
      <c r="J221" s="130"/>
      <c r="K221" s="133">
        <f t="shared" si="60"/>
        <v>0</v>
      </c>
      <c r="L221" s="133">
        <f t="shared" si="70"/>
        <v>0</v>
      </c>
      <c r="M221" s="130"/>
      <c r="N221" s="130"/>
      <c r="O221" s="133">
        <f t="shared" si="61"/>
        <v>0</v>
      </c>
      <c r="P221" s="130"/>
      <c r="Q221" s="130"/>
    </row>
    <row r="222" spans="1:17" s="73" customFormat="1">
      <c r="A222" s="75" t="s">
        <v>164</v>
      </c>
      <c r="B222" s="75" t="str">
        <f t="shared" si="63"/>
        <v>a</v>
      </c>
      <c r="C222" s="31"/>
      <c r="D222" s="58" t="s">
        <v>221</v>
      </c>
      <c r="E222" s="131">
        <f>E223+E231</f>
        <v>50</v>
      </c>
      <c r="F222" s="131">
        <f t="shared" ref="F222:Q222" si="71">F223+F231</f>
        <v>0</v>
      </c>
      <c r="G222" s="163">
        <f t="shared" si="71"/>
        <v>4200</v>
      </c>
      <c r="H222" s="131">
        <f t="shared" si="71"/>
        <v>0</v>
      </c>
      <c r="I222" s="131">
        <f t="shared" si="71"/>
        <v>0</v>
      </c>
      <c r="J222" s="131">
        <f t="shared" si="71"/>
        <v>0</v>
      </c>
      <c r="K222" s="131">
        <f t="shared" si="60"/>
        <v>0</v>
      </c>
      <c r="L222" s="131">
        <f t="shared" si="71"/>
        <v>0</v>
      </c>
      <c r="M222" s="131">
        <f t="shared" si="71"/>
        <v>0</v>
      </c>
      <c r="N222" s="131">
        <f t="shared" si="71"/>
        <v>0</v>
      </c>
      <c r="O222" s="131">
        <f t="shared" si="61"/>
        <v>0</v>
      </c>
      <c r="P222" s="131">
        <f t="shared" si="71"/>
        <v>0</v>
      </c>
      <c r="Q222" s="131">
        <f t="shared" si="71"/>
        <v>0</v>
      </c>
    </row>
    <row r="223" spans="1:17" s="73" customFormat="1">
      <c r="A223" s="75"/>
      <c r="B223" s="75" t="str">
        <f t="shared" si="63"/>
        <v>a</v>
      </c>
      <c r="C223" s="38"/>
      <c r="D223" s="81" t="s">
        <v>207</v>
      </c>
      <c r="E223" s="131">
        <f t="shared" ref="E223:Q223" si="72">SUM(E224:E230)</f>
        <v>50</v>
      </c>
      <c r="F223" s="131">
        <f t="shared" si="72"/>
        <v>0</v>
      </c>
      <c r="G223" s="163">
        <f t="shared" si="72"/>
        <v>4200</v>
      </c>
      <c r="H223" s="131">
        <f t="shared" si="72"/>
        <v>0</v>
      </c>
      <c r="I223" s="131">
        <f t="shared" si="72"/>
        <v>0</v>
      </c>
      <c r="J223" s="131">
        <f t="shared" si="72"/>
        <v>0</v>
      </c>
      <c r="K223" s="131">
        <f t="shared" si="60"/>
        <v>0</v>
      </c>
      <c r="L223" s="131">
        <f t="shared" si="72"/>
        <v>0</v>
      </c>
      <c r="M223" s="131">
        <f t="shared" si="72"/>
        <v>0</v>
      </c>
      <c r="N223" s="131">
        <f t="shared" si="72"/>
        <v>0</v>
      </c>
      <c r="O223" s="131">
        <f t="shared" si="61"/>
        <v>0</v>
      </c>
      <c r="P223" s="131">
        <f t="shared" si="72"/>
        <v>0</v>
      </c>
      <c r="Q223" s="131">
        <f t="shared" si="72"/>
        <v>0</v>
      </c>
    </row>
    <row r="224" spans="1:17" s="73" customFormat="1" hidden="1">
      <c r="A224" s="75"/>
      <c r="B224" s="75" t="str">
        <f t="shared" si="63"/>
        <v>b</v>
      </c>
      <c r="C224" s="33"/>
      <c r="D224" s="76" t="s">
        <v>208</v>
      </c>
      <c r="E224" s="131"/>
      <c r="F224" s="131"/>
      <c r="G224" s="163"/>
      <c r="H224" s="133">
        <f t="shared" ref="H224:H230" si="73">SUM(I224:J224)</f>
        <v>0</v>
      </c>
      <c r="I224" s="131"/>
      <c r="J224" s="131"/>
      <c r="K224" s="133">
        <f t="shared" si="60"/>
        <v>0</v>
      </c>
      <c r="L224" s="133">
        <f t="shared" ref="L224:L230" si="74">SUM(M224:N224)</f>
        <v>0</v>
      </c>
      <c r="M224" s="131"/>
      <c r="N224" s="131"/>
      <c r="O224" s="133">
        <f t="shared" si="61"/>
        <v>0</v>
      </c>
      <c r="P224" s="131"/>
      <c r="Q224" s="131"/>
    </row>
    <row r="225" spans="1:20" s="73" customFormat="1" hidden="1">
      <c r="A225" s="75"/>
      <c r="B225" s="75" t="str">
        <f t="shared" si="63"/>
        <v>b</v>
      </c>
      <c r="C225" s="33"/>
      <c r="D225" s="76" t="s">
        <v>222</v>
      </c>
      <c r="E225" s="131"/>
      <c r="F225" s="131"/>
      <c r="G225" s="163"/>
      <c r="H225" s="133">
        <f t="shared" si="73"/>
        <v>0</v>
      </c>
      <c r="I225" s="131"/>
      <c r="J225" s="131"/>
      <c r="K225" s="133">
        <f t="shared" si="60"/>
        <v>0</v>
      </c>
      <c r="L225" s="133">
        <f t="shared" si="74"/>
        <v>0</v>
      </c>
      <c r="M225" s="131"/>
      <c r="N225" s="131"/>
      <c r="O225" s="133">
        <f t="shared" si="61"/>
        <v>0</v>
      </c>
      <c r="P225" s="131"/>
      <c r="Q225" s="131"/>
    </row>
    <row r="226" spans="1:20" s="73" customFormat="1" hidden="1">
      <c r="A226" s="75"/>
      <c r="B226" s="75" t="str">
        <f t="shared" si="63"/>
        <v>b</v>
      </c>
      <c r="C226" s="33"/>
      <c r="D226" s="76" t="s">
        <v>216</v>
      </c>
      <c r="E226" s="131"/>
      <c r="F226" s="131"/>
      <c r="G226" s="163"/>
      <c r="H226" s="133">
        <f t="shared" si="73"/>
        <v>0</v>
      </c>
      <c r="I226" s="131"/>
      <c r="J226" s="131"/>
      <c r="K226" s="133">
        <f t="shared" si="60"/>
        <v>0</v>
      </c>
      <c r="L226" s="133">
        <f t="shared" si="74"/>
        <v>0</v>
      </c>
      <c r="M226" s="131"/>
      <c r="N226" s="131"/>
      <c r="O226" s="133">
        <f t="shared" si="61"/>
        <v>0</v>
      </c>
      <c r="P226" s="131"/>
      <c r="Q226" s="131"/>
    </row>
    <row r="227" spans="1:20" s="73" customFormat="1" ht="54" hidden="1">
      <c r="A227" s="75"/>
      <c r="B227" s="75" t="str">
        <f t="shared" si="63"/>
        <v>b</v>
      </c>
      <c r="C227" s="33"/>
      <c r="D227" s="76" t="s">
        <v>223</v>
      </c>
      <c r="E227" s="131"/>
      <c r="F227" s="131"/>
      <c r="G227" s="163"/>
      <c r="H227" s="133">
        <f t="shared" si="73"/>
        <v>0</v>
      </c>
      <c r="I227" s="131"/>
      <c r="J227" s="131"/>
      <c r="K227" s="133">
        <f t="shared" si="60"/>
        <v>0</v>
      </c>
      <c r="L227" s="133">
        <f t="shared" si="74"/>
        <v>0</v>
      </c>
      <c r="M227" s="131"/>
      <c r="N227" s="131"/>
      <c r="O227" s="133">
        <f t="shared" si="61"/>
        <v>0</v>
      </c>
      <c r="P227" s="131"/>
      <c r="Q227" s="131"/>
    </row>
    <row r="228" spans="1:20" s="73" customFormat="1" hidden="1">
      <c r="A228" s="75"/>
      <c r="B228" s="75" t="str">
        <f t="shared" si="63"/>
        <v>b</v>
      </c>
      <c r="C228" s="33"/>
      <c r="D228" s="76" t="s">
        <v>224</v>
      </c>
      <c r="E228" s="131"/>
      <c r="F228" s="131"/>
      <c r="G228" s="163"/>
      <c r="H228" s="133">
        <f t="shared" si="73"/>
        <v>0</v>
      </c>
      <c r="I228" s="131"/>
      <c r="J228" s="131"/>
      <c r="K228" s="133">
        <f t="shared" si="60"/>
        <v>0</v>
      </c>
      <c r="L228" s="133">
        <f t="shared" si="74"/>
        <v>0</v>
      </c>
      <c r="M228" s="131"/>
      <c r="N228" s="131"/>
      <c r="O228" s="133">
        <f t="shared" si="61"/>
        <v>0</v>
      </c>
      <c r="P228" s="131"/>
      <c r="Q228" s="131"/>
    </row>
    <row r="229" spans="1:20" s="73" customFormat="1" ht="36" hidden="1">
      <c r="A229" s="75"/>
      <c r="B229" s="75" t="str">
        <f t="shared" si="63"/>
        <v>b</v>
      </c>
      <c r="C229" s="33"/>
      <c r="D229" s="76" t="s">
        <v>219</v>
      </c>
      <c r="E229" s="130"/>
      <c r="F229" s="130"/>
      <c r="G229" s="164"/>
      <c r="H229" s="133">
        <f t="shared" si="73"/>
        <v>0</v>
      </c>
      <c r="I229" s="130"/>
      <c r="J229" s="130"/>
      <c r="K229" s="133">
        <f t="shared" si="60"/>
        <v>0</v>
      </c>
      <c r="L229" s="133">
        <f t="shared" si="74"/>
        <v>0</v>
      </c>
      <c r="M229" s="130"/>
      <c r="N229" s="130"/>
      <c r="O229" s="133">
        <f t="shared" si="61"/>
        <v>0</v>
      </c>
      <c r="P229" s="130"/>
      <c r="Q229" s="130"/>
    </row>
    <row r="230" spans="1:20" s="73" customFormat="1">
      <c r="A230" s="75"/>
      <c r="B230" s="75" t="str">
        <f t="shared" si="63"/>
        <v>a</v>
      </c>
      <c r="C230" s="33"/>
      <c r="D230" s="76" t="s">
        <v>225</v>
      </c>
      <c r="E230" s="131">
        <v>50</v>
      </c>
      <c r="F230" s="131"/>
      <c r="G230" s="163">
        <v>4200</v>
      </c>
      <c r="H230" s="133">
        <f t="shared" si="73"/>
        <v>0</v>
      </c>
      <c r="I230" s="131"/>
      <c r="J230" s="131"/>
      <c r="K230" s="133">
        <f t="shared" si="60"/>
        <v>0</v>
      </c>
      <c r="L230" s="133">
        <f t="shared" si="74"/>
        <v>0</v>
      </c>
      <c r="M230" s="131"/>
      <c r="N230" s="131"/>
      <c r="O230" s="133">
        <f t="shared" si="61"/>
        <v>0</v>
      </c>
      <c r="P230" s="131"/>
      <c r="Q230" s="131"/>
    </row>
    <row r="231" spans="1:20" s="73" customFormat="1" hidden="1">
      <c r="A231" s="75"/>
      <c r="B231" s="75" t="str">
        <f t="shared" si="63"/>
        <v>b</v>
      </c>
      <c r="C231" s="38"/>
      <c r="D231" s="81" t="s">
        <v>226</v>
      </c>
      <c r="E231" s="131">
        <f t="shared" ref="E231:Q231" si="75">SUM(E232:E238)</f>
        <v>0</v>
      </c>
      <c r="F231" s="131">
        <f t="shared" si="75"/>
        <v>0</v>
      </c>
      <c r="G231" s="163">
        <f t="shared" si="75"/>
        <v>0</v>
      </c>
      <c r="H231" s="131">
        <f t="shared" si="75"/>
        <v>0</v>
      </c>
      <c r="I231" s="131">
        <f t="shared" si="75"/>
        <v>0</v>
      </c>
      <c r="J231" s="131">
        <f t="shared" si="75"/>
        <v>0</v>
      </c>
      <c r="K231" s="131">
        <f t="shared" si="60"/>
        <v>0</v>
      </c>
      <c r="L231" s="131">
        <f t="shared" si="75"/>
        <v>0</v>
      </c>
      <c r="M231" s="131">
        <f t="shared" si="75"/>
        <v>0</v>
      </c>
      <c r="N231" s="131">
        <f t="shared" si="75"/>
        <v>0</v>
      </c>
      <c r="O231" s="131">
        <f t="shared" si="61"/>
        <v>0</v>
      </c>
      <c r="P231" s="131">
        <f t="shared" si="75"/>
        <v>0</v>
      </c>
      <c r="Q231" s="131">
        <f t="shared" si="75"/>
        <v>0</v>
      </c>
    </row>
    <row r="232" spans="1:20" s="73" customFormat="1" hidden="1">
      <c r="A232" s="75"/>
      <c r="B232" s="75" t="str">
        <f t="shared" si="63"/>
        <v>b</v>
      </c>
      <c r="C232" s="33"/>
      <c r="D232" s="76" t="s">
        <v>227</v>
      </c>
      <c r="E232" s="131"/>
      <c r="F232" s="131"/>
      <c r="G232" s="163"/>
      <c r="H232" s="133">
        <f t="shared" ref="H232:H238" si="76">SUM(I232:J232)</f>
        <v>0</v>
      </c>
      <c r="I232" s="131"/>
      <c r="J232" s="131"/>
      <c r="K232" s="133">
        <f t="shared" si="60"/>
        <v>0</v>
      </c>
      <c r="L232" s="133">
        <f t="shared" ref="L232:L238" si="77">SUM(M232:N232)</f>
        <v>0</v>
      </c>
      <c r="M232" s="131"/>
      <c r="N232" s="131"/>
      <c r="O232" s="133">
        <f t="shared" si="61"/>
        <v>0</v>
      </c>
      <c r="P232" s="131"/>
      <c r="Q232" s="131"/>
    </row>
    <row r="233" spans="1:20" s="73" customFormat="1" hidden="1">
      <c r="A233" s="75"/>
      <c r="B233" s="75" t="str">
        <f t="shared" si="63"/>
        <v>b</v>
      </c>
      <c r="C233" s="33"/>
      <c r="D233" s="76" t="s">
        <v>222</v>
      </c>
      <c r="E233" s="131"/>
      <c r="F233" s="131"/>
      <c r="G233" s="163"/>
      <c r="H233" s="133">
        <f t="shared" si="76"/>
        <v>0</v>
      </c>
      <c r="I233" s="131"/>
      <c r="J233" s="131"/>
      <c r="K233" s="133">
        <f t="shared" si="60"/>
        <v>0</v>
      </c>
      <c r="L233" s="133">
        <f t="shared" si="77"/>
        <v>0</v>
      </c>
      <c r="M233" s="131"/>
      <c r="N233" s="131"/>
      <c r="O233" s="133">
        <f t="shared" si="61"/>
        <v>0</v>
      </c>
      <c r="P233" s="131"/>
      <c r="Q233" s="131"/>
    </row>
    <row r="234" spans="1:20" s="73" customFormat="1" hidden="1">
      <c r="A234" s="75"/>
      <c r="B234" s="75" t="str">
        <f t="shared" si="63"/>
        <v>b</v>
      </c>
      <c r="C234" s="33"/>
      <c r="D234" s="76" t="s">
        <v>216</v>
      </c>
      <c r="E234" s="131"/>
      <c r="F234" s="131"/>
      <c r="G234" s="163"/>
      <c r="H234" s="133">
        <f t="shared" si="76"/>
        <v>0</v>
      </c>
      <c r="I234" s="131"/>
      <c r="J234" s="131"/>
      <c r="K234" s="133">
        <f t="shared" si="60"/>
        <v>0</v>
      </c>
      <c r="L234" s="133">
        <f t="shared" si="77"/>
        <v>0</v>
      </c>
      <c r="M234" s="131"/>
      <c r="N234" s="131"/>
      <c r="O234" s="133">
        <f t="shared" si="61"/>
        <v>0</v>
      </c>
      <c r="P234" s="131"/>
      <c r="Q234" s="131"/>
    </row>
    <row r="235" spans="1:20" s="73" customFormat="1" ht="54" hidden="1">
      <c r="A235" s="75"/>
      <c r="B235" s="75" t="str">
        <f t="shared" si="63"/>
        <v>b</v>
      </c>
      <c r="C235" s="33"/>
      <c r="D235" s="76" t="s">
        <v>223</v>
      </c>
      <c r="E235" s="131"/>
      <c r="F235" s="131"/>
      <c r="G235" s="163"/>
      <c r="H235" s="133">
        <f t="shared" si="76"/>
        <v>0</v>
      </c>
      <c r="I235" s="131"/>
      <c r="J235" s="131"/>
      <c r="K235" s="133">
        <f t="shared" si="60"/>
        <v>0</v>
      </c>
      <c r="L235" s="133">
        <f t="shared" si="77"/>
        <v>0</v>
      </c>
      <c r="M235" s="131"/>
      <c r="N235" s="131"/>
      <c r="O235" s="133">
        <f t="shared" si="61"/>
        <v>0</v>
      </c>
      <c r="P235" s="131"/>
      <c r="Q235" s="131"/>
    </row>
    <row r="236" spans="1:20" s="73" customFormat="1" hidden="1">
      <c r="A236" s="75"/>
      <c r="B236" s="75" t="str">
        <f t="shared" si="63"/>
        <v>b</v>
      </c>
      <c r="C236" s="33"/>
      <c r="D236" s="76" t="s">
        <v>228</v>
      </c>
      <c r="E236" s="131"/>
      <c r="F236" s="131"/>
      <c r="G236" s="163"/>
      <c r="H236" s="133">
        <f t="shared" si="76"/>
        <v>0</v>
      </c>
      <c r="I236" s="131"/>
      <c r="J236" s="131"/>
      <c r="K236" s="133">
        <f t="shared" si="60"/>
        <v>0</v>
      </c>
      <c r="L236" s="133">
        <f t="shared" si="77"/>
        <v>0</v>
      </c>
      <c r="M236" s="131"/>
      <c r="N236" s="131"/>
      <c r="O236" s="133">
        <f t="shared" si="61"/>
        <v>0</v>
      </c>
      <c r="P236" s="131"/>
      <c r="Q236" s="131"/>
    </row>
    <row r="237" spans="1:20" s="73" customFormat="1" ht="36" hidden="1">
      <c r="A237" s="75"/>
      <c r="B237" s="75" t="str">
        <f t="shared" si="63"/>
        <v>b</v>
      </c>
      <c r="C237" s="33"/>
      <c r="D237" s="76" t="s">
        <v>219</v>
      </c>
      <c r="E237" s="130"/>
      <c r="F237" s="130"/>
      <c r="G237" s="164"/>
      <c r="H237" s="133">
        <f t="shared" si="76"/>
        <v>0</v>
      </c>
      <c r="I237" s="130"/>
      <c r="J237" s="130"/>
      <c r="K237" s="133">
        <f t="shared" si="60"/>
        <v>0</v>
      </c>
      <c r="L237" s="133">
        <f t="shared" si="77"/>
        <v>0</v>
      </c>
      <c r="M237" s="130"/>
      <c r="N237" s="130"/>
      <c r="O237" s="133">
        <f t="shared" si="61"/>
        <v>0</v>
      </c>
      <c r="P237" s="130"/>
      <c r="Q237" s="130"/>
    </row>
    <row r="238" spans="1:20" s="73" customFormat="1" hidden="1">
      <c r="A238" s="75"/>
      <c r="B238" s="75" t="str">
        <f t="shared" si="63"/>
        <v>b</v>
      </c>
      <c r="C238" s="144"/>
      <c r="D238" s="145" t="s">
        <v>225</v>
      </c>
      <c r="E238" s="146"/>
      <c r="F238" s="146"/>
      <c r="G238" s="169"/>
      <c r="H238" s="147">
        <f t="shared" si="76"/>
        <v>0</v>
      </c>
      <c r="I238" s="146"/>
      <c r="J238" s="146"/>
      <c r="K238" s="147">
        <f t="shared" si="60"/>
        <v>0</v>
      </c>
      <c r="L238" s="147">
        <f t="shared" si="77"/>
        <v>0</v>
      </c>
      <c r="M238" s="146"/>
      <c r="N238" s="146"/>
      <c r="O238" s="147">
        <f t="shared" si="61"/>
        <v>0</v>
      </c>
      <c r="P238" s="146"/>
      <c r="Q238" s="146"/>
    </row>
    <row r="239" spans="1:20" s="86" customFormat="1">
      <c r="A239" s="84"/>
      <c r="B239" s="84"/>
      <c r="C239" s="62"/>
      <c r="D239" s="62"/>
      <c r="E239" s="125"/>
      <c r="F239" s="62"/>
      <c r="G239" s="123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</row>
    <row r="240" spans="1:20" s="86" customFormat="1">
      <c r="A240" s="84"/>
      <c r="B240" s="84"/>
      <c r="C240" s="62"/>
      <c r="D240" s="62"/>
      <c r="E240" s="125"/>
      <c r="F240" s="62"/>
      <c r="G240" s="123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</row>
    <row r="241" spans="1:20" s="86" customFormat="1">
      <c r="A241" s="84"/>
      <c r="B241" s="84"/>
      <c r="C241" s="62"/>
      <c r="D241" s="62"/>
      <c r="E241" s="125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</row>
    <row r="242" spans="1:20" s="86" customFormat="1" ht="36.75" customHeight="1">
      <c r="A242" s="84"/>
      <c r="B242" s="84"/>
      <c r="C242" s="174" t="s">
        <v>341</v>
      </c>
      <c r="D242" s="174"/>
      <c r="E242" s="125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</row>
    <row r="243" spans="1:20" s="86" customFormat="1" ht="39" customHeight="1">
      <c r="A243" s="84"/>
      <c r="B243" s="84"/>
      <c r="C243" s="175" t="s">
        <v>342</v>
      </c>
      <c r="D243" s="175"/>
      <c r="E243" s="125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</row>
    <row r="244" spans="1:20" s="86" customFormat="1">
      <c r="A244" s="84"/>
      <c r="B244" s="84"/>
      <c r="C244" s="95"/>
      <c r="D244" s="96"/>
      <c r="E244" s="125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</row>
    <row r="245" spans="1:20" s="86" customFormat="1">
      <c r="A245" s="84"/>
      <c r="B245" s="84"/>
      <c r="C245" s="62"/>
      <c r="D245" s="62"/>
      <c r="E245" s="125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</row>
    <row r="246" spans="1:20" s="86" customFormat="1">
      <c r="A246" s="84"/>
      <c r="B246" s="84"/>
      <c r="C246" s="172"/>
      <c r="D246" s="172"/>
      <c r="E246" s="125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</row>
    <row r="247" spans="1:20" s="86" customFormat="1">
      <c r="A247" s="84"/>
      <c r="B247" s="84"/>
      <c r="C247" s="62"/>
      <c r="D247" s="62"/>
      <c r="E247" s="125"/>
      <c r="F247" s="62"/>
      <c r="G247" s="62" t="s">
        <v>343</v>
      </c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</row>
  </sheetData>
  <autoFilter ref="A5:T238">
    <filterColumn colId="1">
      <filters blank="1">
        <filter val="a"/>
      </filters>
    </filterColumn>
    <filterColumn colId="10"/>
  </autoFilter>
  <mergeCells count="5">
    <mergeCell ref="C2:D2"/>
    <mergeCell ref="C3:D3"/>
    <mergeCell ref="C242:D242"/>
    <mergeCell ref="C243:D243"/>
    <mergeCell ref="C246:D246"/>
  </mergeCells>
  <printOptions horizontalCentered="1"/>
  <pageMargins left="0.19" right="0.26" top="0.37" bottom="0.38" header="0.3" footer="0.3"/>
  <pageSetup scale="77" fitToHeight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theme="0"/>
    <pageSetUpPr fitToPage="1"/>
  </sheetPr>
  <dimension ref="A2:S247"/>
  <sheetViews>
    <sheetView view="pageBreakPreview" zoomScale="90" zoomScaleSheetLayoutView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23" sqref="D23"/>
    </sheetView>
  </sheetViews>
  <sheetFormatPr defaultRowHeight="18"/>
  <cols>
    <col min="1" max="1" width="3.5703125" style="72" customWidth="1"/>
    <col min="2" max="2" width="2.7109375" style="72" customWidth="1"/>
    <col min="3" max="3" width="16.140625" style="73" customWidth="1"/>
    <col min="4" max="4" width="68.5703125" style="73" customWidth="1"/>
    <col min="5" max="5" width="17.5703125" style="136" customWidth="1"/>
    <col min="6" max="6" width="18.140625" style="73" customWidth="1"/>
    <col min="7" max="11" width="17.5703125" style="73" customWidth="1"/>
    <col min="12" max="12" width="16.140625" style="73" customWidth="1"/>
    <col min="13" max="14" width="17.5703125" style="73" customWidth="1"/>
    <col min="15" max="15" width="16.140625" style="73" customWidth="1"/>
    <col min="16" max="16" width="17.5703125" style="73" customWidth="1"/>
    <col min="17" max="17" width="17.42578125" style="73" customWidth="1"/>
    <col min="18" max="18" width="29.5703125" style="73" customWidth="1"/>
    <col min="19" max="19" width="12.7109375" style="73" customWidth="1"/>
    <col min="20" max="16384" width="9.140625" style="74"/>
  </cols>
  <sheetData>
    <row r="2" spans="1:19" s="86" customFormat="1" ht="18.75" customHeight="1">
      <c r="A2" s="84"/>
      <c r="B2" s="84"/>
      <c r="C2" s="171" t="s">
        <v>259</v>
      </c>
      <c r="D2" s="171"/>
      <c r="E2" s="12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62"/>
      <c r="R2" s="62"/>
      <c r="S2" s="62"/>
    </row>
    <row r="3" spans="1:19" s="86" customFormat="1" ht="33" customHeight="1">
      <c r="A3" s="84"/>
      <c r="B3" s="84"/>
      <c r="C3" s="173" t="s">
        <v>322</v>
      </c>
      <c r="D3" s="173"/>
      <c r="E3" s="124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2"/>
      <c r="R3" s="62"/>
      <c r="S3" s="62"/>
    </row>
    <row r="4" spans="1:19" s="86" customFormat="1">
      <c r="A4" s="84"/>
      <c r="B4" s="84"/>
      <c r="C4" s="62"/>
      <c r="D4" s="62"/>
      <c r="E4" s="125"/>
      <c r="F4" s="62"/>
      <c r="G4" s="62"/>
      <c r="H4" s="155">
        <f>H6-F6</f>
        <v>0</v>
      </c>
      <c r="I4" s="62"/>
      <c r="J4" s="87"/>
      <c r="K4" s="62"/>
      <c r="L4" s="62"/>
      <c r="M4" s="87"/>
      <c r="N4" s="62"/>
      <c r="O4" s="62"/>
      <c r="P4" s="116" t="s">
        <v>236</v>
      </c>
      <c r="Q4" s="62"/>
      <c r="R4" s="62"/>
      <c r="S4" s="62"/>
    </row>
    <row r="5" spans="1:19" ht="106.5" customHeight="1">
      <c r="C5" s="52" t="s">
        <v>235</v>
      </c>
      <c r="D5" s="53" t="s">
        <v>0</v>
      </c>
      <c r="E5" s="126" t="s">
        <v>319</v>
      </c>
      <c r="F5" s="52" t="s">
        <v>323</v>
      </c>
      <c r="G5" s="52" t="s">
        <v>324</v>
      </c>
      <c r="H5" s="52" t="s">
        <v>325</v>
      </c>
      <c r="I5" s="52" t="s">
        <v>230</v>
      </c>
      <c r="J5" s="52" t="s">
        <v>231</v>
      </c>
      <c r="K5" s="52" t="s">
        <v>326</v>
      </c>
      <c r="L5" s="52" t="s">
        <v>230</v>
      </c>
      <c r="M5" s="52" t="s">
        <v>231</v>
      </c>
      <c r="N5" s="117" t="s">
        <v>274</v>
      </c>
      <c r="O5" s="117" t="s">
        <v>275</v>
      </c>
      <c r="P5" s="117" t="s">
        <v>276</v>
      </c>
    </row>
    <row r="6" spans="1:19" ht="34.5" customHeight="1">
      <c r="A6" s="75" t="s">
        <v>164</v>
      </c>
      <c r="B6" s="75" t="str">
        <f>IF(OR(E6&lt;&gt;0,F6&lt;&gt;0,H6&lt;&gt;0,I6&lt;&gt;0,J6&lt;&gt;0),"a","b")</f>
        <v>a</v>
      </c>
      <c r="C6" s="51" t="s">
        <v>367</v>
      </c>
      <c r="D6" s="54" t="s">
        <v>345</v>
      </c>
      <c r="E6" s="127">
        <f t="shared" ref="E6:P6" si="0">E9+E141+E204+E222</f>
        <v>134774</v>
      </c>
      <c r="F6" s="127">
        <f t="shared" si="0"/>
        <v>150000</v>
      </c>
      <c r="G6" s="127">
        <f t="shared" si="0"/>
        <v>150000</v>
      </c>
      <c r="H6" s="127">
        <f t="shared" si="0"/>
        <v>150000</v>
      </c>
      <c r="I6" s="127">
        <f t="shared" si="0"/>
        <v>150000</v>
      </c>
      <c r="J6" s="127">
        <f t="shared" si="0"/>
        <v>0</v>
      </c>
      <c r="K6" s="127">
        <f t="shared" si="0"/>
        <v>0</v>
      </c>
      <c r="L6" s="127">
        <f t="shared" si="0"/>
        <v>0</v>
      </c>
      <c r="M6" s="127">
        <f t="shared" si="0"/>
        <v>0</v>
      </c>
      <c r="N6" s="127">
        <f t="shared" si="0"/>
        <v>0</v>
      </c>
      <c r="O6" s="127">
        <f t="shared" si="0"/>
        <v>0</v>
      </c>
      <c r="P6" s="127">
        <f t="shared" si="0"/>
        <v>0</v>
      </c>
    </row>
    <row r="7" spans="1:19" s="150" customFormat="1" ht="20.25" hidden="1" customHeight="1">
      <c r="A7" s="148" t="s">
        <v>164</v>
      </c>
      <c r="B7" s="148" t="str">
        <f t="shared" ref="B7:B70" si="1">IF(OR(E7&lt;&gt;0,F7&lt;&gt;0,H7&lt;&gt;0,I7&lt;&gt;0,J7&lt;&gt;0),"a","b")</f>
        <v>b</v>
      </c>
      <c r="C7" s="30"/>
      <c r="D7" s="56" t="s">
        <v>232</v>
      </c>
      <c r="E7" s="152"/>
      <c r="F7" s="152"/>
      <c r="G7" s="152"/>
      <c r="H7" s="151"/>
      <c r="I7" s="152"/>
      <c r="J7" s="152"/>
      <c r="K7" s="151">
        <f>SUM(L7:M7)</f>
        <v>0</v>
      </c>
      <c r="L7" s="152"/>
      <c r="M7" s="152"/>
      <c r="N7" s="151">
        <f>SUM(O7:P7)</f>
        <v>0</v>
      </c>
      <c r="O7" s="152"/>
      <c r="P7" s="152"/>
      <c r="Q7" s="149"/>
      <c r="R7" s="149"/>
      <c r="S7" s="149"/>
    </row>
    <row r="8" spans="1:19" s="150" customFormat="1" ht="18" hidden="1" customHeight="1">
      <c r="A8" s="148"/>
      <c r="B8" s="148" t="str">
        <f t="shared" si="1"/>
        <v>b</v>
      </c>
      <c r="C8" s="30"/>
      <c r="D8" s="56" t="s">
        <v>233</v>
      </c>
      <c r="E8" s="152"/>
      <c r="F8" s="152"/>
      <c r="G8" s="152"/>
      <c r="H8" s="151"/>
      <c r="I8" s="152"/>
      <c r="J8" s="152"/>
      <c r="K8" s="151">
        <f>SUM(L8:M8)</f>
        <v>0</v>
      </c>
      <c r="L8" s="152"/>
      <c r="M8" s="152"/>
      <c r="N8" s="151">
        <f>SUM(O8:P8)</f>
        <v>0</v>
      </c>
      <c r="O8" s="152"/>
      <c r="P8" s="152"/>
      <c r="Q8" s="149"/>
      <c r="R8" s="149"/>
      <c r="S8" s="149"/>
    </row>
    <row r="9" spans="1:19" s="143" customFormat="1">
      <c r="A9" s="137" t="s">
        <v>164</v>
      </c>
      <c r="B9" s="137" t="str">
        <f t="shared" si="1"/>
        <v>a</v>
      </c>
      <c r="C9" s="67"/>
      <c r="D9" s="68" t="s">
        <v>1</v>
      </c>
      <c r="E9" s="140">
        <f t="shared" ref="E9:P9" si="2">E10+E21+E89+E97+E98+E108+E118</f>
        <v>134774</v>
      </c>
      <c r="F9" s="140">
        <f t="shared" si="2"/>
        <v>150000</v>
      </c>
      <c r="G9" s="140">
        <f t="shared" si="2"/>
        <v>150000</v>
      </c>
      <c r="H9" s="140">
        <f>H10+H21+H89+H97+H98+H108+H118</f>
        <v>150000</v>
      </c>
      <c r="I9" s="140">
        <f t="shared" si="2"/>
        <v>150000</v>
      </c>
      <c r="J9" s="140">
        <f t="shared" si="2"/>
        <v>0</v>
      </c>
      <c r="K9" s="140">
        <f t="shared" si="2"/>
        <v>0</v>
      </c>
      <c r="L9" s="140">
        <f t="shared" si="2"/>
        <v>0</v>
      </c>
      <c r="M9" s="140">
        <f t="shared" si="2"/>
        <v>0</v>
      </c>
      <c r="N9" s="140">
        <f t="shared" si="2"/>
        <v>0</v>
      </c>
      <c r="O9" s="140">
        <f t="shared" si="2"/>
        <v>0</v>
      </c>
      <c r="P9" s="140">
        <f t="shared" si="2"/>
        <v>0</v>
      </c>
      <c r="Q9" s="139"/>
      <c r="R9" s="139"/>
      <c r="S9" s="139"/>
    </row>
    <row r="10" spans="1:19" hidden="1">
      <c r="A10" s="75" t="s">
        <v>164</v>
      </c>
      <c r="B10" s="75" t="str">
        <f t="shared" si="1"/>
        <v>b</v>
      </c>
      <c r="C10" s="32"/>
      <c r="D10" s="59" t="s">
        <v>2</v>
      </c>
      <c r="E10" s="138">
        <f t="shared" ref="E10:P10" si="3">E11+E20</f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38">
        <f t="shared" si="3"/>
        <v>0</v>
      </c>
      <c r="N10" s="138">
        <f t="shared" si="3"/>
        <v>0</v>
      </c>
      <c r="O10" s="138">
        <f t="shared" si="3"/>
        <v>0</v>
      </c>
      <c r="P10" s="138">
        <f t="shared" si="3"/>
        <v>0</v>
      </c>
    </row>
    <row r="11" spans="1:19" hidden="1">
      <c r="A11" s="75"/>
      <c r="B11" s="75" t="str">
        <f t="shared" si="1"/>
        <v>b</v>
      </c>
      <c r="C11" s="33"/>
      <c r="D11" s="76" t="s">
        <v>3</v>
      </c>
      <c r="E11" s="131">
        <f t="shared" ref="E11:P11" si="4">E12+E19</f>
        <v>0</v>
      </c>
      <c r="F11" s="131">
        <f t="shared" si="4"/>
        <v>0</v>
      </c>
      <c r="G11" s="131">
        <f t="shared" si="4"/>
        <v>0</v>
      </c>
      <c r="H11" s="131">
        <f t="shared" si="4"/>
        <v>0</v>
      </c>
      <c r="I11" s="131">
        <f t="shared" si="4"/>
        <v>0</v>
      </c>
      <c r="J11" s="131">
        <f t="shared" si="4"/>
        <v>0</v>
      </c>
      <c r="K11" s="131">
        <f t="shared" si="4"/>
        <v>0</v>
      </c>
      <c r="L11" s="131">
        <f t="shared" si="4"/>
        <v>0</v>
      </c>
      <c r="M11" s="131">
        <f t="shared" si="4"/>
        <v>0</v>
      </c>
      <c r="N11" s="131">
        <f t="shared" si="4"/>
        <v>0</v>
      </c>
      <c r="O11" s="131">
        <f t="shared" si="4"/>
        <v>0</v>
      </c>
      <c r="P11" s="131">
        <f t="shared" si="4"/>
        <v>0</v>
      </c>
    </row>
    <row r="12" spans="1:19" ht="21.75" hidden="1" customHeight="1">
      <c r="A12" s="75"/>
      <c r="B12" s="75" t="str">
        <f t="shared" si="1"/>
        <v>b</v>
      </c>
      <c r="C12" s="34"/>
      <c r="D12" s="77" t="s">
        <v>4</v>
      </c>
      <c r="E12" s="132">
        <f>SUM(E13:E18)</f>
        <v>0</v>
      </c>
      <c r="F12" s="132">
        <f t="shared" ref="F12:P12" si="5">SUM(F13:F18)</f>
        <v>0</v>
      </c>
      <c r="G12" s="132">
        <f t="shared" si="5"/>
        <v>0</v>
      </c>
      <c r="H12" s="132">
        <f t="shared" si="5"/>
        <v>0</v>
      </c>
      <c r="I12" s="132">
        <f t="shared" si="5"/>
        <v>0</v>
      </c>
      <c r="J12" s="132">
        <f t="shared" si="5"/>
        <v>0</v>
      </c>
      <c r="K12" s="132">
        <f t="shared" si="5"/>
        <v>0</v>
      </c>
      <c r="L12" s="132">
        <f t="shared" si="5"/>
        <v>0</v>
      </c>
      <c r="M12" s="132">
        <f t="shared" si="5"/>
        <v>0</v>
      </c>
      <c r="N12" s="132">
        <f t="shared" si="5"/>
        <v>0</v>
      </c>
      <c r="O12" s="132">
        <f t="shared" si="5"/>
        <v>0</v>
      </c>
      <c r="P12" s="132">
        <f t="shared" si="5"/>
        <v>0</v>
      </c>
    </row>
    <row r="13" spans="1:19" hidden="1">
      <c r="A13" s="75"/>
      <c r="B13" s="75" t="str">
        <f t="shared" si="1"/>
        <v>b</v>
      </c>
      <c r="C13" s="35"/>
      <c r="D13" s="78" t="s">
        <v>5</v>
      </c>
      <c r="E13" s="133"/>
      <c r="F13" s="133"/>
      <c r="G13" s="158"/>
      <c r="H13" s="133">
        <f>SUM(I13:J13)</f>
        <v>0</v>
      </c>
      <c r="I13" s="133"/>
      <c r="J13" s="133"/>
      <c r="K13" s="133">
        <f>SUM(L13:M13)</f>
        <v>0</v>
      </c>
      <c r="L13" s="133"/>
      <c r="M13" s="133"/>
      <c r="N13" s="133">
        <f>SUM(O13:P13)</f>
        <v>0</v>
      </c>
      <c r="O13" s="133"/>
      <c r="P13" s="133"/>
    </row>
    <row r="14" spans="1:19" hidden="1">
      <c r="A14" s="75"/>
      <c r="B14" s="75" t="str">
        <f t="shared" si="1"/>
        <v>b</v>
      </c>
      <c r="C14" s="35"/>
      <c r="D14" s="78" t="s">
        <v>6</v>
      </c>
      <c r="E14" s="133"/>
      <c r="F14" s="133"/>
      <c r="G14" s="158"/>
      <c r="H14" s="133">
        <f t="shared" ref="H14:H77" si="6">SUM(I14:J14)</f>
        <v>0</v>
      </c>
      <c r="I14" s="133"/>
      <c r="J14" s="133"/>
      <c r="K14" s="133">
        <f t="shared" ref="K14:K77" si="7">SUM(L14:M14)</f>
        <v>0</v>
      </c>
      <c r="L14" s="133"/>
      <c r="M14" s="133"/>
      <c r="N14" s="133">
        <f t="shared" ref="N14:N77" si="8">SUM(O14:P14)</f>
        <v>0</v>
      </c>
      <c r="O14" s="133"/>
      <c r="P14" s="133"/>
    </row>
    <row r="15" spans="1:19" hidden="1">
      <c r="A15" s="75"/>
      <c r="B15" s="75" t="str">
        <f t="shared" si="1"/>
        <v>b</v>
      </c>
      <c r="C15" s="35"/>
      <c r="D15" s="78" t="s">
        <v>7</v>
      </c>
      <c r="E15" s="133"/>
      <c r="F15" s="133"/>
      <c r="G15" s="158"/>
      <c r="H15" s="133">
        <f t="shared" si="6"/>
        <v>0</v>
      </c>
      <c r="I15" s="133"/>
      <c r="J15" s="133"/>
      <c r="K15" s="133">
        <f t="shared" si="7"/>
        <v>0</v>
      </c>
      <c r="L15" s="133"/>
      <c r="M15" s="133"/>
      <c r="N15" s="133">
        <f t="shared" si="8"/>
        <v>0</v>
      </c>
      <c r="O15" s="133"/>
      <c r="P15" s="133"/>
    </row>
    <row r="16" spans="1:19" hidden="1">
      <c r="A16" s="75"/>
      <c r="B16" s="75" t="str">
        <f t="shared" si="1"/>
        <v>b</v>
      </c>
      <c r="C16" s="35"/>
      <c r="D16" s="78" t="s">
        <v>8</v>
      </c>
      <c r="E16" s="133"/>
      <c r="F16" s="133"/>
      <c r="G16" s="158"/>
      <c r="H16" s="133">
        <f t="shared" si="6"/>
        <v>0</v>
      </c>
      <c r="I16" s="133"/>
      <c r="J16" s="133"/>
      <c r="K16" s="133">
        <f t="shared" si="7"/>
        <v>0</v>
      </c>
      <c r="L16" s="133"/>
      <c r="M16" s="133"/>
      <c r="N16" s="133">
        <f t="shared" si="8"/>
        <v>0</v>
      </c>
      <c r="O16" s="133"/>
      <c r="P16" s="133"/>
    </row>
    <row r="17" spans="1:16" hidden="1">
      <c r="A17" s="75"/>
      <c r="B17" s="75" t="str">
        <f t="shared" si="1"/>
        <v>b</v>
      </c>
      <c r="C17" s="35"/>
      <c r="D17" s="78" t="s">
        <v>9</v>
      </c>
      <c r="E17" s="133"/>
      <c r="F17" s="133"/>
      <c r="G17" s="158"/>
      <c r="H17" s="133">
        <f t="shared" si="6"/>
        <v>0</v>
      </c>
      <c r="I17" s="133"/>
      <c r="J17" s="133"/>
      <c r="K17" s="133">
        <f t="shared" si="7"/>
        <v>0</v>
      </c>
      <c r="L17" s="133"/>
      <c r="M17" s="133"/>
      <c r="N17" s="133">
        <f t="shared" si="8"/>
        <v>0</v>
      </c>
      <c r="O17" s="133"/>
      <c r="P17" s="133"/>
    </row>
    <row r="18" spans="1:16" hidden="1">
      <c r="A18" s="75"/>
      <c r="B18" s="75" t="str">
        <f t="shared" si="1"/>
        <v>b</v>
      </c>
      <c r="C18" s="35"/>
      <c r="D18" s="78" t="s">
        <v>10</v>
      </c>
      <c r="E18" s="133"/>
      <c r="F18" s="133"/>
      <c r="G18" s="158"/>
      <c r="H18" s="133">
        <f t="shared" si="6"/>
        <v>0</v>
      </c>
      <c r="I18" s="133"/>
      <c r="J18" s="133"/>
      <c r="K18" s="133">
        <f t="shared" si="7"/>
        <v>0</v>
      </c>
      <c r="L18" s="133"/>
      <c r="M18" s="133"/>
      <c r="N18" s="133">
        <f t="shared" si="8"/>
        <v>0</v>
      </c>
      <c r="O18" s="133"/>
      <c r="P18" s="133"/>
    </row>
    <row r="19" spans="1:16" hidden="1">
      <c r="A19" s="75"/>
      <c r="B19" s="75" t="str">
        <f t="shared" si="1"/>
        <v>b</v>
      </c>
      <c r="C19" s="34"/>
      <c r="D19" s="77" t="s">
        <v>11</v>
      </c>
      <c r="E19" s="132"/>
      <c r="F19" s="132"/>
      <c r="G19" s="159"/>
      <c r="H19" s="133">
        <f t="shared" si="6"/>
        <v>0</v>
      </c>
      <c r="I19" s="132"/>
      <c r="J19" s="132"/>
      <c r="K19" s="133">
        <f t="shared" si="7"/>
        <v>0</v>
      </c>
      <c r="L19" s="132"/>
      <c r="M19" s="132"/>
      <c r="N19" s="133">
        <f t="shared" si="8"/>
        <v>0</v>
      </c>
      <c r="O19" s="132"/>
      <c r="P19" s="132"/>
    </row>
    <row r="20" spans="1:16" hidden="1">
      <c r="A20" s="75"/>
      <c r="B20" s="75" t="str">
        <f t="shared" si="1"/>
        <v>b</v>
      </c>
      <c r="C20" s="33"/>
      <c r="D20" s="76" t="s">
        <v>12</v>
      </c>
      <c r="E20" s="128"/>
      <c r="F20" s="128"/>
      <c r="G20" s="160"/>
      <c r="H20" s="133">
        <f t="shared" si="6"/>
        <v>0</v>
      </c>
      <c r="I20" s="128"/>
      <c r="J20" s="128"/>
      <c r="K20" s="133">
        <f t="shared" si="7"/>
        <v>0</v>
      </c>
      <c r="L20" s="128"/>
      <c r="M20" s="128"/>
      <c r="N20" s="133">
        <f t="shared" si="8"/>
        <v>0</v>
      </c>
      <c r="O20" s="128"/>
      <c r="P20" s="128"/>
    </row>
    <row r="21" spans="1:16">
      <c r="A21" s="75"/>
      <c r="B21" s="75" t="str">
        <f t="shared" si="1"/>
        <v>a</v>
      </c>
      <c r="C21" s="32"/>
      <c r="D21" s="59" t="s">
        <v>13</v>
      </c>
      <c r="E21" s="138">
        <f t="shared" ref="E21:P21" si="9">E22+E23+E26+E62+E63+E64+E65+E66+E73+E74</f>
        <v>134774</v>
      </c>
      <c r="F21" s="138">
        <f t="shared" si="9"/>
        <v>150000</v>
      </c>
      <c r="G21" s="161">
        <f t="shared" si="9"/>
        <v>150000</v>
      </c>
      <c r="H21" s="138">
        <f t="shared" si="9"/>
        <v>150000</v>
      </c>
      <c r="I21" s="138">
        <f t="shared" si="9"/>
        <v>150000</v>
      </c>
      <c r="J21" s="138">
        <f t="shared" si="9"/>
        <v>0</v>
      </c>
      <c r="K21" s="138">
        <f t="shared" si="9"/>
        <v>0</v>
      </c>
      <c r="L21" s="138">
        <f t="shared" si="9"/>
        <v>0</v>
      </c>
      <c r="M21" s="138">
        <f t="shared" si="9"/>
        <v>0</v>
      </c>
      <c r="N21" s="138">
        <f t="shared" si="9"/>
        <v>0</v>
      </c>
      <c r="O21" s="138">
        <f t="shared" si="9"/>
        <v>0</v>
      </c>
      <c r="P21" s="138">
        <f t="shared" si="9"/>
        <v>0</v>
      </c>
    </row>
    <row r="22" spans="1:16" hidden="1">
      <c r="A22" s="75"/>
      <c r="B22" s="75" t="str">
        <f t="shared" si="1"/>
        <v>b</v>
      </c>
      <c r="C22" s="33"/>
      <c r="D22" s="76" t="s">
        <v>14</v>
      </c>
      <c r="E22" s="134"/>
      <c r="F22" s="134"/>
      <c r="G22" s="162"/>
      <c r="H22" s="133">
        <f t="shared" si="6"/>
        <v>0</v>
      </c>
      <c r="I22" s="134"/>
      <c r="J22" s="134"/>
      <c r="K22" s="133">
        <f t="shared" si="7"/>
        <v>0</v>
      </c>
      <c r="L22" s="134"/>
      <c r="M22" s="134"/>
      <c r="N22" s="133">
        <f t="shared" si="8"/>
        <v>0</v>
      </c>
      <c r="O22" s="134"/>
      <c r="P22" s="134"/>
    </row>
    <row r="23" spans="1:16">
      <c r="A23" s="75"/>
      <c r="B23" s="75" t="str">
        <f t="shared" si="1"/>
        <v>a</v>
      </c>
      <c r="C23" s="33"/>
      <c r="D23" s="76" t="s">
        <v>15</v>
      </c>
      <c r="E23" s="131">
        <f>SUM(E24:E25)</f>
        <v>29306</v>
      </c>
      <c r="F23" s="131">
        <f t="shared" ref="F23:P23" si="10">SUM(F24:F25)</f>
        <v>30000</v>
      </c>
      <c r="G23" s="163">
        <f t="shared" si="10"/>
        <v>30000</v>
      </c>
      <c r="H23" s="131">
        <f t="shared" si="10"/>
        <v>30000</v>
      </c>
      <c r="I23" s="131">
        <f t="shared" si="10"/>
        <v>30000</v>
      </c>
      <c r="J23" s="131">
        <f t="shared" si="10"/>
        <v>0</v>
      </c>
      <c r="K23" s="131">
        <f t="shared" si="10"/>
        <v>0</v>
      </c>
      <c r="L23" s="131">
        <f t="shared" si="10"/>
        <v>0</v>
      </c>
      <c r="M23" s="131">
        <f t="shared" si="10"/>
        <v>0</v>
      </c>
      <c r="N23" s="131">
        <f t="shared" si="10"/>
        <v>0</v>
      </c>
      <c r="O23" s="131">
        <f t="shared" si="10"/>
        <v>0</v>
      </c>
      <c r="P23" s="131">
        <f t="shared" si="10"/>
        <v>0</v>
      </c>
    </row>
    <row r="24" spans="1:16">
      <c r="A24" s="75"/>
      <c r="B24" s="75" t="str">
        <f t="shared" si="1"/>
        <v>a</v>
      </c>
      <c r="C24" s="34"/>
      <c r="D24" s="77" t="s">
        <v>16</v>
      </c>
      <c r="E24" s="159">
        <v>29306</v>
      </c>
      <c r="F24" s="159">
        <v>30000</v>
      </c>
      <c r="G24" s="159">
        <v>30000</v>
      </c>
      <c r="H24" s="158">
        <f t="shared" si="6"/>
        <v>30000</v>
      </c>
      <c r="I24" s="159">
        <v>30000</v>
      </c>
      <c r="J24" s="132"/>
      <c r="K24" s="133">
        <f t="shared" si="7"/>
        <v>0</v>
      </c>
      <c r="L24" s="132"/>
      <c r="M24" s="132"/>
      <c r="N24" s="133">
        <f t="shared" si="8"/>
        <v>0</v>
      </c>
      <c r="O24" s="132"/>
      <c r="P24" s="132"/>
    </row>
    <row r="25" spans="1:16" hidden="1">
      <c r="A25" s="75"/>
      <c r="B25" s="75" t="str">
        <f t="shared" si="1"/>
        <v>b</v>
      </c>
      <c r="C25" s="34"/>
      <c r="D25" s="77" t="s">
        <v>17</v>
      </c>
      <c r="E25" s="132"/>
      <c r="F25" s="132"/>
      <c r="G25" s="159"/>
      <c r="H25" s="133">
        <f t="shared" si="6"/>
        <v>0</v>
      </c>
      <c r="I25" s="132"/>
      <c r="J25" s="132"/>
      <c r="K25" s="133">
        <f t="shared" si="7"/>
        <v>0</v>
      </c>
      <c r="L25" s="132"/>
      <c r="M25" s="132"/>
      <c r="N25" s="133">
        <f t="shared" si="8"/>
        <v>0</v>
      </c>
      <c r="O25" s="132"/>
      <c r="P25" s="132"/>
    </row>
    <row r="26" spans="1:16" hidden="1">
      <c r="A26" s="75"/>
      <c r="B26" s="75" t="str">
        <f t="shared" si="1"/>
        <v>b</v>
      </c>
      <c r="C26" s="33"/>
      <c r="D26" s="76" t="s">
        <v>165</v>
      </c>
      <c r="E26" s="131">
        <f>E27+E28+E29+E30+E42+E46+E47+E48+E49+E50+E51+E52+E60+E61</f>
        <v>0</v>
      </c>
      <c r="F26" s="131">
        <f>F27+F28+F29+F30+F42+F46+F47+F48+F49+F50+F51+F52+F60+F61</f>
        <v>0</v>
      </c>
      <c r="G26" s="163">
        <f>G27+G28+G29+G30+G42+G46+G47+G48+G49+G50+G51+G52+G60+G61</f>
        <v>0</v>
      </c>
      <c r="H26" s="131">
        <f>H27+H28+H29+H30+H42+H46+H47+H48+H49+H50+H51+H52+H60+H61</f>
        <v>0</v>
      </c>
      <c r="I26" s="131">
        <f t="shared" ref="I26:P26" si="11">I27+I28+I29+I30+I42+I46+I47+I48+I49+I50+I51+I52+I60+I61</f>
        <v>0</v>
      </c>
      <c r="J26" s="131">
        <f t="shared" si="11"/>
        <v>0</v>
      </c>
      <c r="K26" s="131">
        <f t="shared" si="11"/>
        <v>0</v>
      </c>
      <c r="L26" s="131">
        <f t="shared" si="11"/>
        <v>0</v>
      </c>
      <c r="M26" s="131">
        <f t="shared" si="11"/>
        <v>0</v>
      </c>
      <c r="N26" s="131">
        <f t="shared" si="11"/>
        <v>0</v>
      </c>
      <c r="O26" s="131">
        <f t="shared" si="11"/>
        <v>0</v>
      </c>
      <c r="P26" s="131">
        <f t="shared" si="11"/>
        <v>0</v>
      </c>
    </row>
    <row r="27" spans="1:16" ht="72" hidden="1">
      <c r="A27" s="75"/>
      <c r="B27" s="75" t="str">
        <f t="shared" si="1"/>
        <v>b</v>
      </c>
      <c r="C27" s="34"/>
      <c r="D27" s="77" t="s">
        <v>284</v>
      </c>
      <c r="E27" s="132"/>
      <c r="F27" s="132"/>
      <c r="G27" s="159"/>
      <c r="H27" s="133">
        <f t="shared" si="6"/>
        <v>0</v>
      </c>
      <c r="I27" s="132"/>
      <c r="J27" s="132"/>
      <c r="K27" s="133">
        <f t="shared" si="7"/>
        <v>0</v>
      </c>
      <c r="L27" s="132"/>
      <c r="M27" s="132"/>
      <c r="N27" s="133">
        <f t="shared" si="8"/>
        <v>0</v>
      </c>
      <c r="O27" s="132"/>
      <c r="P27" s="132"/>
    </row>
    <row r="28" spans="1:16" ht="36" hidden="1">
      <c r="A28" s="75"/>
      <c r="B28" s="75" t="str">
        <f t="shared" si="1"/>
        <v>b</v>
      </c>
      <c r="C28" s="34"/>
      <c r="D28" s="77" t="s">
        <v>285</v>
      </c>
      <c r="E28" s="132"/>
      <c r="F28" s="132"/>
      <c r="G28" s="159"/>
      <c r="H28" s="133">
        <f t="shared" si="6"/>
        <v>0</v>
      </c>
      <c r="I28" s="132"/>
      <c r="J28" s="132"/>
      <c r="K28" s="133">
        <f t="shared" si="7"/>
        <v>0</v>
      </c>
      <c r="L28" s="132"/>
      <c r="M28" s="132"/>
      <c r="N28" s="133">
        <f t="shared" si="8"/>
        <v>0</v>
      </c>
      <c r="O28" s="132"/>
      <c r="P28" s="132"/>
    </row>
    <row r="29" spans="1:16" ht="83.25" hidden="1" customHeight="1">
      <c r="A29" s="75"/>
      <c r="B29" s="75" t="str">
        <f t="shared" si="1"/>
        <v>b</v>
      </c>
      <c r="C29" s="34"/>
      <c r="D29" s="77" t="s">
        <v>286</v>
      </c>
      <c r="E29" s="132"/>
      <c r="F29" s="132"/>
      <c r="G29" s="159"/>
      <c r="H29" s="133">
        <f t="shared" si="6"/>
        <v>0</v>
      </c>
      <c r="I29" s="132"/>
      <c r="J29" s="132"/>
      <c r="K29" s="133">
        <f t="shared" si="7"/>
        <v>0</v>
      </c>
      <c r="L29" s="132"/>
      <c r="M29" s="132"/>
      <c r="N29" s="133">
        <f t="shared" si="8"/>
        <v>0</v>
      </c>
      <c r="O29" s="132"/>
      <c r="P29" s="132"/>
    </row>
    <row r="30" spans="1:16" ht="36" hidden="1">
      <c r="A30" s="75"/>
      <c r="B30" s="75" t="str">
        <f t="shared" si="1"/>
        <v>b</v>
      </c>
      <c r="C30" s="34"/>
      <c r="D30" s="77" t="s">
        <v>21</v>
      </c>
      <c r="E30" s="132">
        <f t="shared" ref="E30:P30" si="12">SUM(E31:E41)</f>
        <v>0</v>
      </c>
      <c r="F30" s="132">
        <f t="shared" si="12"/>
        <v>0</v>
      </c>
      <c r="G30" s="159">
        <f t="shared" si="12"/>
        <v>0</v>
      </c>
      <c r="H30" s="132">
        <f t="shared" si="12"/>
        <v>0</v>
      </c>
      <c r="I30" s="132">
        <f t="shared" si="12"/>
        <v>0</v>
      </c>
      <c r="J30" s="132">
        <f t="shared" si="12"/>
        <v>0</v>
      </c>
      <c r="K30" s="132">
        <f t="shared" si="12"/>
        <v>0</v>
      </c>
      <c r="L30" s="132">
        <f t="shared" si="12"/>
        <v>0</v>
      </c>
      <c r="M30" s="132">
        <f t="shared" si="12"/>
        <v>0</v>
      </c>
      <c r="N30" s="132">
        <f t="shared" si="12"/>
        <v>0</v>
      </c>
      <c r="O30" s="132">
        <f t="shared" si="12"/>
        <v>0</v>
      </c>
      <c r="P30" s="132">
        <f t="shared" si="12"/>
        <v>0</v>
      </c>
    </row>
    <row r="31" spans="1:16" hidden="1">
      <c r="A31" s="75"/>
      <c r="B31" s="75" t="str">
        <f t="shared" si="1"/>
        <v>b</v>
      </c>
      <c r="C31" s="35"/>
      <c r="D31" s="78" t="s">
        <v>22</v>
      </c>
      <c r="E31" s="133"/>
      <c r="F31" s="133"/>
      <c r="G31" s="158"/>
      <c r="H31" s="133">
        <f t="shared" si="6"/>
        <v>0</v>
      </c>
      <c r="I31" s="133"/>
      <c r="J31" s="133"/>
      <c r="K31" s="133">
        <f t="shared" si="7"/>
        <v>0</v>
      </c>
      <c r="L31" s="133"/>
      <c r="M31" s="133"/>
      <c r="N31" s="133">
        <f t="shared" si="8"/>
        <v>0</v>
      </c>
      <c r="O31" s="133"/>
      <c r="P31" s="133"/>
    </row>
    <row r="32" spans="1:16" hidden="1">
      <c r="A32" s="75"/>
      <c r="B32" s="75" t="str">
        <f t="shared" si="1"/>
        <v>b</v>
      </c>
      <c r="C32" s="35"/>
      <c r="D32" s="78" t="s">
        <v>23</v>
      </c>
      <c r="E32" s="133"/>
      <c r="F32" s="133"/>
      <c r="G32" s="158"/>
      <c r="H32" s="133">
        <f t="shared" si="6"/>
        <v>0</v>
      </c>
      <c r="I32" s="133"/>
      <c r="J32" s="133"/>
      <c r="K32" s="133">
        <f t="shared" si="7"/>
        <v>0</v>
      </c>
      <c r="L32" s="133"/>
      <c r="M32" s="133"/>
      <c r="N32" s="133">
        <f t="shared" si="8"/>
        <v>0</v>
      </c>
      <c r="O32" s="133"/>
      <c r="P32" s="133"/>
    </row>
    <row r="33" spans="1:16" hidden="1">
      <c r="A33" s="75"/>
      <c r="B33" s="75" t="str">
        <f t="shared" si="1"/>
        <v>b</v>
      </c>
      <c r="C33" s="35"/>
      <c r="D33" s="78" t="s">
        <v>24</v>
      </c>
      <c r="E33" s="133"/>
      <c r="F33" s="133"/>
      <c r="G33" s="158"/>
      <c r="H33" s="133">
        <f t="shared" si="6"/>
        <v>0</v>
      </c>
      <c r="I33" s="133"/>
      <c r="J33" s="133"/>
      <c r="K33" s="133">
        <f t="shared" si="7"/>
        <v>0</v>
      </c>
      <c r="L33" s="133"/>
      <c r="M33" s="133"/>
      <c r="N33" s="133">
        <f t="shared" si="8"/>
        <v>0</v>
      </c>
      <c r="O33" s="133"/>
      <c r="P33" s="133"/>
    </row>
    <row r="34" spans="1:16" hidden="1">
      <c r="A34" s="75"/>
      <c r="B34" s="75" t="str">
        <f t="shared" si="1"/>
        <v>b</v>
      </c>
      <c r="C34" s="35"/>
      <c r="D34" s="78" t="s">
        <v>25</v>
      </c>
      <c r="E34" s="133"/>
      <c r="F34" s="133"/>
      <c r="G34" s="158"/>
      <c r="H34" s="133">
        <f t="shared" si="6"/>
        <v>0</v>
      </c>
      <c r="I34" s="133"/>
      <c r="J34" s="133"/>
      <c r="K34" s="133">
        <f t="shared" si="7"/>
        <v>0</v>
      </c>
      <c r="L34" s="133"/>
      <c r="M34" s="133"/>
      <c r="N34" s="133">
        <f t="shared" si="8"/>
        <v>0</v>
      </c>
      <c r="O34" s="133"/>
      <c r="P34" s="133"/>
    </row>
    <row r="35" spans="1:16" hidden="1">
      <c r="A35" s="75"/>
      <c r="B35" s="75" t="str">
        <f t="shared" si="1"/>
        <v>b</v>
      </c>
      <c r="C35" s="35"/>
      <c r="D35" s="78" t="s">
        <v>26</v>
      </c>
      <c r="E35" s="133"/>
      <c r="F35" s="133"/>
      <c r="G35" s="158"/>
      <c r="H35" s="133">
        <f t="shared" si="6"/>
        <v>0</v>
      </c>
      <c r="I35" s="133"/>
      <c r="J35" s="133"/>
      <c r="K35" s="133">
        <f t="shared" si="7"/>
        <v>0</v>
      </c>
      <c r="L35" s="133"/>
      <c r="M35" s="133"/>
      <c r="N35" s="133">
        <f t="shared" si="8"/>
        <v>0</v>
      </c>
      <c r="O35" s="133"/>
      <c r="P35" s="133"/>
    </row>
    <row r="36" spans="1:16" hidden="1">
      <c r="A36" s="75"/>
      <c r="B36" s="75" t="str">
        <f t="shared" si="1"/>
        <v>b</v>
      </c>
      <c r="C36" s="35"/>
      <c r="D36" s="78" t="s">
        <v>27</v>
      </c>
      <c r="E36" s="133"/>
      <c r="F36" s="133"/>
      <c r="G36" s="158"/>
      <c r="H36" s="133">
        <f t="shared" si="6"/>
        <v>0</v>
      </c>
      <c r="I36" s="133"/>
      <c r="J36" s="133"/>
      <c r="K36" s="133">
        <f t="shared" si="7"/>
        <v>0</v>
      </c>
      <c r="L36" s="133"/>
      <c r="M36" s="133"/>
      <c r="N36" s="133">
        <f t="shared" si="8"/>
        <v>0</v>
      </c>
      <c r="O36" s="133"/>
      <c r="P36" s="133"/>
    </row>
    <row r="37" spans="1:16" hidden="1">
      <c r="A37" s="75"/>
      <c r="B37" s="75" t="str">
        <f t="shared" si="1"/>
        <v>b</v>
      </c>
      <c r="C37" s="35"/>
      <c r="D37" s="78" t="s">
        <v>28</v>
      </c>
      <c r="E37" s="133"/>
      <c r="F37" s="133"/>
      <c r="G37" s="158"/>
      <c r="H37" s="133">
        <f t="shared" si="6"/>
        <v>0</v>
      </c>
      <c r="I37" s="133"/>
      <c r="J37" s="133"/>
      <c r="K37" s="133">
        <f t="shared" si="7"/>
        <v>0</v>
      </c>
      <c r="L37" s="133"/>
      <c r="M37" s="133"/>
      <c r="N37" s="133">
        <f t="shared" si="8"/>
        <v>0</v>
      </c>
      <c r="O37" s="133"/>
      <c r="P37" s="133"/>
    </row>
    <row r="38" spans="1:16" hidden="1">
      <c r="A38" s="75"/>
      <c r="B38" s="75" t="str">
        <f t="shared" si="1"/>
        <v>b</v>
      </c>
      <c r="C38" s="35"/>
      <c r="D38" s="78" t="s">
        <v>287</v>
      </c>
      <c r="E38" s="133"/>
      <c r="F38" s="133"/>
      <c r="G38" s="158"/>
      <c r="H38" s="133">
        <f t="shared" si="6"/>
        <v>0</v>
      </c>
      <c r="I38" s="133"/>
      <c r="J38" s="133"/>
      <c r="K38" s="133">
        <f t="shared" si="7"/>
        <v>0</v>
      </c>
      <c r="L38" s="133"/>
      <c r="M38" s="133"/>
      <c r="N38" s="133">
        <f t="shared" si="8"/>
        <v>0</v>
      </c>
      <c r="O38" s="133"/>
      <c r="P38" s="133"/>
    </row>
    <row r="39" spans="1:16" s="73" customFormat="1" hidden="1">
      <c r="A39" s="75"/>
      <c r="B39" s="75" t="str">
        <f t="shared" si="1"/>
        <v>b</v>
      </c>
      <c r="C39" s="35"/>
      <c r="D39" s="78" t="s">
        <v>31</v>
      </c>
      <c r="E39" s="133"/>
      <c r="F39" s="133"/>
      <c r="G39" s="158"/>
      <c r="H39" s="133">
        <f t="shared" si="6"/>
        <v>0</v>
      </c>
      <c r="I39" s="133"/>
      <c r="J39" s="133"/>
      <c r="K39" s="133">
        <f t="shared" si="7"/>
        <v>0</v>
      </c>
      <c r="L39" s="133"/>
      <c r="M39" s="133"/>
      <c r="N39" s="133">
        <f t="shared" si="8"/>
        <v>0</v>
      </c>
      <c r="O39" s="133"/>
      <c r="P39" s="133"/>
    </row>
    <row r="40" spans="1:16" s="73" customFormat="1" hidden="1">
      <c r="A40" s="75"/>
      <c r="B40" s="75" t="str">
        <f t="shared" si="1"/>
        <v>b</v>
      </c>
      <c r="C40" s="35"/>
      <c r="D40" s="78" t="s">
        <v>32</v>
      </c>
      <c r="E40" s="133"/>
      <c r="F40" s="133"/>
      <c r="G40" s="158"/>
      <c r="H40" s="133">
        <f t="shared" si="6"/>
        <v>0</v>
      </c>
      <c r="I40" s="133"/>
      <c r="J40" s="133"/>
      <c r="K40" s="133">
        <f t="shared" si="7"/>
        <v>0</v>
      </c>
      <c r="L40" s="133"/>
      <c r="M40" s="133"/>
      <c r="N40" s="133">
        <f t="shared" si="8"/>
        <v>0</v>
      </c>
      <c r="O40" s="133"/>
      <c r="P40" s="133"/>
    </row>
    <row r="41" spans="1:16" s="73" customFormat="1" ht="36" hidden="1">
      <c r="A41" s="75"/>
      <c r="B41" s="75" t="str">
        <f t="shared" si="1"/>
        <v>b</v>
      </c>
      <c r="C41" s="35"/>
      <c r="D41" s="78" t="s">
        <v>288</v>
      </c>
      <c r="E41" s="133"/>
      <c r="F41" s="133"/>
      <c r="G41" s="158"/>
      <c r="H41" s="133">
        <f t="shared" si="6"/>
        <v>0</v>
      </c>
      <c r="I41" s="133"/>
      <c r="J41" s="133"/>
      <c r="K41" s="133">
        <f t="shared" si="7"/>
        <v>0</v>
      </c>
      <c r="L41" s="133"/>
      <c r="M41" s="133"/>
      <c r="N41" s="133">
        <f t="shared" si="8"/>
        <v>0</v>
      </c>
      <c r="O41" s="133"/>
      <c r="P41" s="133"/>
    </row>
    <row r="42" spans="1:16" s="73" customFormat="1" ht="36" hidden="1">
      <c r="A42" s="75"/>
      <c r="B42" s="75" t="str">
        <f t="shared" si="1"/>
        <v>b</v>
      </c>
      <c r="C42" s="34"/>
      <c r="D42" s="77" t="s">
        <v>34</v>
      </c>
      <c r="E42" s="133">
        <f t="shared" ref="E42:P42" si="13">SUM(E43:E45)</f>
        <v>0</v>
      </c>
      <c r="F42" s="133">
        <f t="shared" si="13"/>
        <v>0</v>
      </c>
      <c r="G42" s="158">
        <f t="shared" si="13"/>
        <v>0</v>
      </c>
      <c r="H42" s="133">
        <f t="shared" si="13"/>
        <v>0</v>
      </c>
      <c r="I42" s="133">
        <f t="shared" si="13"/>
        <v>0</v>
      </c>
      <c r="J42" s="133">
        <f t="shared" si="13"/>
        <v>0</v>
      </c>
      <c r="K42" s="133">
        <f t="shared" si="13"/>
        <v>0</v>
      </c>
      <c r="L42" s="133">
        <f t="shared" si="13"/>
        <v>0</v>
      </c>
      <c r="M42" s="133">
        <f t="shared" si="13"/>
        <v>0</v>
      </c>
      <c r="N42" s="133">
        <f t="shared" si="13"/>
        <v>0</v>
      </c>
      <c r="O42" s="133">
        <f t="shared" si="13"/>
        <v>0</v>
      </c>
      <c r="P42" s="133">
        <f t="shared" si="13"/>
        <v>0</v>
      </c>
    </row>
    <row r="43" spans="1:16" s="73" customFormat="1" hidden="1">
      <c r="A43" s="75"/>
      <c r="B43" s="75" t="str">
        <f t="shared" si="1"/>
        <v>b</v>
      </c>
      <c r="C43" s="35"/>
      <c r="D43" s="78" t="s">
        <v>35</v>
      </c>
      <c r="E43" s="132"/>
      <c r="F43" s="132"/>
      <c r="G43" s="159"/>
      <c r="H43" s="133">
        <f t="shared" si="6"/>
        <v>0</v>
      </c>
      <c r="I43" s="132"/>
      <c r="J43" s="132"/>
      <c r="K43" s="133">
        <f t="shared" si="7"/>
        <v>0</v>
      </c>
      <c r="L43" s="132"/>
      <c r="M43" s="132"/>
      <c r="N43" s="133">
        <f t="shared" si="8"/>
        <v>0</v>
      </c>
      <c r="O43" s="132"/>
      <c r="P43" s="132"/>
    </row>
    <row r="44" spans="1:16" s="73" customFormat="1" hidden="1">
      <c r="A44" s="75"/>
      <c r="B44" s="75" t="str">
        <f t="shared" si="1"/>
        <v>b</v>
      </c>
      <c r="C44" s="35"/>
      <c r="D44" s="78" t="s">
        <v>36</v>
      </c>
      <c r="E44" s="133"/>
      <c r="F44" s="133"/>
      <c r="G44" s="158"/>
      <c r="H44" s="133">
        <f t="shared" si="6"/>
        <v>0</v>
      </c>
      <c r="I44" s="133"/>
      <c r="J44" s="133"/>
      <c r="K44" s="133">
        <f t="shared" si="7"/>
        <v>0</v>
      </c>
      <c r="L44" s="133"/>
      <c r="M44" s="133"/>
      <c r="N44" s="133">
        <f t="shared" si="8"/>
        <v>0</v>
      </c>
      <c r="O44" s="133"/>
      <c r="P44" s="133"/>
    </row>
    <row r="45" spans="1:16" s="73" customFormat="1" ht="36" hidden="1">
      <c r="A45" s="75"/>
      <c r="B45" s="75" t="str">
        <f t="shared" si="1"/>
        <v>b</v>
      </c>
      <c r="C45" s="35"/>
      <c r="D45" s="78" t="s">
        <v>166</v>
      </c>
      <c r="E45" s="133"/>
      <c r="F45" s="133"/>
      <c r="G45" s="158"/>
      <c r="H45" s="133">
        <f t="shared" si="6"/>
        <v>0</v>
      </c>
      <c r="I45" s="133"/>
      <c r="J45" s="133"/>
      <c r="K45" s="133">
        <f t="shared" si="7"/>
        <v>0</v>
      </c>
      <c r="L45" s="133"/>
      <c r="M45" s="133"/>
      <c r="N45" s="133">
        <f t="shared" si="8"/>
        <v>0</v>
      </c>
      <c r="O45" s="133"/>
      <c r="P45" s="133"/>
    </row>
    <row r="46" spans="1:16" s="73" customFormat="1" ht="36" hidden="1">
      <c r="A46" s="75"/>
      <c r="B46" s="75" t="str">
        <f t="shared" si="1"/>
        <v>b</v>
      </c>
      <c r="C46" s="34"/>
      <c r="D46" s="77" t="s">
        <v>289</v>
      </c>
      <c r="E46" s="133"/>
      <c r="F46" s="133"/>
      <c r="G46" s="158"/>
      <c r="H46" s="133">
        <f t="shared" si="6"/>
        <v>0</v>
      </c>
      <c r="I46" s="133"/>
      <c r="J46" s="133"/>
      <c r="K46" s="133">
        <f t="shared" si="7"/>
        <v>0</v>
      </c>
      <c r="L46" s="133"/>
      <c r="M46" s="133"/>
      <c r="N46" s="133">
        <f t="shared" si="8"/>
        <v>0</v>
      </c>
      <c r="O46" s="133"/>
      <c r="P46" s="133"/>
    </row>
    <row r="47" spans="1:16" s="73" customFormat="1" ht="36" hidden="1">
      <c r="A47" s="75"/>
      <c r="B47" s="75" t="str">
        <f t="shared" si="1"/>
        <v>b</v>
      </c>
      <c r="C47" s="34"/>
      <c r="D47" s="77" t="s">
        <v>290</v>
      </c>
      <c r="E47" s="132"/>
      <c r="F47" s="132"/>
      <c r="G47" s="159"/>
      <c r="H47" s="133">
        <f t="shared" si="6"/>
        <v>0</v>
      </c>
      <c r="I47" s="132"/>
      <c r="J47" s="132"/>
      <c r="K47" s="133">
        <f t="shared" si="7"/>
        <v>0</v>
      </c>
      <c r="L47" s="132"/>
      <c r="M47" s="132"/>
      <c r="N47" s="133">
        <f t="shared" si="8"/>
        <v>0</v>
      </c>
      <c r="O47" s="132"/>
      <c r="P47" s="132"/>
    </row>
    <row r="48" spans="1:16" s="73" customFormat="1" ht="36" hidden="1">
      <c r="A48" s="75"/>
      <c r="B48" s="75" t="str">
        <f t="shared" si="1"/>
        <v>b</v>
      </c>
      <c r="C48" s="34"/>
      <c r="D48" s="77" t="s">
        <v>291</v>
      </c>
      <c r="E48" s="132"/>
      <c r="F48" s="132"/>
      <c r="G48" s="159"/>
      <c r="H48" s="133">
        <f t="shared" si="6"/>
        <v>0</v>
      </c>
      <c r="I48" s="132"/>
      <c r="J48" s="132"/>
      <c r="K48" s="133">
        <f t="shared" si="7"/>
        <v>0</v>
      </c>
      <c r="L48" s="132"/>
      <c r="M48" s="132"/>
      <c r="N48" s="133">
        <f t="shared" si="8"/>
        <v>0</v>
      </c>
      <c r="O48" s="132"/>
      <c r="P48" s="132"/>
    </row>
    <row r="49" spans="1:16" s="73" customFormat="1" ht="72" hidden="1">
      <c r="A49" s="75"/>
      <c r="B49" s="75" t="str">
        <f t="shared" si="1"/>
        <v>b</v>
      </c>
      <c r="C49" s="34"/>
      <c r="D49" s="77" t="s">
        <v>292</v>
      </c>
      <c r="E49" s="132"/>
      <c r="F49" s="132"/>
      <c r="G49" s="159"/>
      <c r="H49" s="133">
        <f t="shared" si="6"/>
        <v>0</v>
      </c>
      <c r="I49" s="132"/>
      <c r="J49" s="132"/>
      <c r="K49" s="133">
        <f t="shared" si="7"/>
        <v>0</v>
      </c>
      <c r="L49" s="132"/>
      <c r="M49" s="132"/>
      <c r="N49" s="133">
        <f t="shared" si="8"/>
        <v>0</v>
      </c>
      <c r="O49" s="132"/>
      <c r="P49" s="132"/>
    </row>
    <row r="50" spans="1:16" s="73" customFormat="1" hidden="1">
      <c r="A50" s="75"/>
      <c r="B50" s="75" t="str">
        <f t="shared" si="1"/>
        <v>b</v>
      </c>
      <c r="C50" s="34"/>
      <c r="D50" s="77" t="s">
        <v>41</v>
      </c>
      <c r="E50" s="132"/>
      <c r="F50" s="132"/>
      <c r="G50" s="159"/>
      <c r="H50" s="133">
        <f t="shared" si="6"/>
        <v>0</v>
      </c>
      <c r="I50" s="132"/>
      <c r="J50" s="132"/>
      <c r="K50" s="133">
        <f t="shared" si="7"/>
        <v>0</v>
      </c>
      <c r="L50" s="132"/>
      <c r="M50" s="132"/>
      <c r="N50" s="133">
        <f t="shared" si="8"/>
        <v>0</v>
      </c>
      <c r="O50" s="132"/>
      <c r="P50" s="132"/>
    </row>
    <row r="51" spans="1:16" s="73" customFormat="1" hidden="1">
      <c r="A51" s="75"/>
      <c r="B51" s="75" t="str">
        <f t="shared" si="1"/>
        <v>b</v>
      </c>
      <c r="C51" s="34"/>
      <c r="D51" s="77" t="s">
        <v>42</v>
      </c>
      <c r="E51" s="132"/>
      <c r="F51" s="132"/>
      <c r="G51" s="159"/>
      <c r="H51" s="133">
        <f t="shared" si="6"/>
        <v>0</v>
      </c>
      <c r="I51" s="132"/>
      <c r="J51" s="132"/>
      <c r="K51" s="133">
        <f t="shared" si="7"/>
        <v>0</v>
      </c>
      <c r="L51" s="132"/>
      <c r="M51" s="132"/>
      <c r="N51" s="133">
        <f t="shared" si="8"/>
        <v>0</v>
      </c>
      <c r="O51" s="132"/>
      <c r="P51" s="132"/>
    </row>
    <row r="52" spans="1:16" s="73" customFormat="1" hidden="1">
      <c r="A52" s="75"/>
      <c r="B52" s="75" t="str">
        <f t="shared" si="1"/>
        <v>b</v>
      </c>
      <c r="C52" s="34"/>
      <c r="D52" s="77" t="s">
        <v>43</v>
      </c>
      <c r="E52" s="132">
        <f t="shared" ref="E52:P52" si="14">SUM(E53:E59)</f>
        <v>0</v>
      </c>
      <c r="F52" s="132">
        <f t="shared" si="14"/>
        <v>0</v>
      </c>
      <c r="G52" s="159">
        <f t="shared" si="14"/>
        <v>0</v>
      </c>
      <c r="H52" s="132">
        <f t="shared" si="14"/>
        <v>0</v>
      </c>
      <c r="I52" s="132">
        <f t="shared" si="14"/>
        <v>0</v>
      </c>
      <c r="J52" s="132">
        <f t="shared" si="14"/>
        <v>0</v>
      </c>
      <c r="K52" s="132">
        <f t="shared" si="14"/>
        <v>0</v>
      </c>
      <c r="L52" s="132">
        <f t="shared" si="14"/>
        <v>0</v>
      </c>
      <c r="M52" s="132">
        <f t="shared" si="14"/>
        <v>0</v>
      </c>
      <c r="N52" s="132">
        <f t="shared" si="14"/>
        <v>0</v>
      </c>
      <c r="O52" s="132">
        <f t="shared" si="14"/>
        <v>0</v>
      </c>
      <c r="P52" s="132">
        <f t="shared" si="14"/>
        <v>0</v>
      </c>
    </row>
    <row r="53" spans="1:16" s="73" customFormat="1" hidden="1">
      <c r="A53" s="75"/>
      <c r="B53" s="75" t="str">
        <f t="shared" si="1"/>
        <v>b</v>
      </c>
      <c r="C53" s="35"/>
      <c r="D53" s="78" t="s">
        <v>44</v>
      </c>
      <c r="E53" s="132"/>
      <c r="F53" s="132"/>
      <c r="G53" s="159"/>
      <c r="H53" s="133">
        <f t="shared" si="6"/>
        <v>0</v>
      </c>
      <c r="I53" s="132"/>
      <c r="J53" s="132"/>
      <c r="K53" s="133">
        <f t="shared" si="7"/>
        <v>0</v>
      </c>
      <c r="L53" s="132"/>
      <c r="M53" s="132"/>
      <c r="N53" s="133">
        <f t="shared" si="8"/>
        <v>0</v>
      </c>
      <c r="O53" s="132"/>
      <c r="P53" s="132"/>
    </row>
    <row r="54" spans="1:16" s="73" customFormat="1" hidden="1">
      <c r="A54" s="75"/>
      <c r="B54" s="75" t="str">
        <f t="shared" si="1"/>
        <v>b</v>
      </c>
      <c r="C54" s="35"/>
      <c r="D54" s="78" t="s">
        <v>45</v>
      </c>
      <c r="E54" s="133"/>
      <c r="F54" s="133"/>
      <c r="G54" s="158"/>
      <c r="H54" s="133">
        <f t="shared" si="6"/>
        <v>0</v>
      </c>
      <c r="I54" s="133"/>
      <c r="J54" s="133"/>
      <c r="K54" s="133">
        <f t="shared" si="7"/>
        <v>0</v>
      </c>
      <c r="L54" s="133"/>
      <c r="M54" s="133"/>
      <c r="N54" s="133">
        <f t="shared" si="8"/>
        <v>0</v>
      </c>
      <c r="O54" s="133"/>
      <c r="P54" s="133"/>
    </row>
    <row r="55" spans="1:16" s="73" customFormat="1" hidden="1">
      <c r="A55" s="75"/>
      <c r="B55" s="75" t="str">
        <f t="shared" si="1"/>
        <v>b</v>
      </c>
      <c r="C55" s="35"/>
      <c r="D55" s="78" t="s">
        <v>46</v>
      </c>
      <c r="E55" s="133"/>
      <c r="F55" s="133"/>
      <c r="G55" s="158"/>
      <c r="H55" s="133">
        <f t="shared" si="6"/>
        <v>0</v>
      </c>
      <c r="I55" s="133"/>
      <c r="J55" s="133"/>
      <c r="K55" s="133">
        <f t="shared" si="7"/>
        <v>0</v>
      </c>
      <c r="L55" s="133"/>
      <c r="M55" s="133"/>
      <c r="N55" s="133">
        <f t="shared" si="8"/>
        <v>0</v>
      </c>
      <c r="O55" s="133"/>
      <c r="P55" s="133"/>
    </row>
    <row r="56" spans="1:16" s="73" customFormat="1" hidden="1">
      <c r="A56" s="75"/>
      <c r="B56" s="75" t="str">
        <f t="shared" si="1"/>
        <v>b</v>
      </c>
      <c r="C56" s="35"/>
      <c r="D56" s="78" t="s">
        <v>47</v>
      </c>
      <c r="E56" s="133"/>
      <c r="F56" s="133"/>
      <c r="G56" s="158"/>
      <c r="H56" s="133">
        <f t="shared" si="6"/>
        <v>0</v>
      </c>
      <c r="I56" s="133"/>
      <c r="J56" s="133"/>
      <c r="K56" s="133">
        <f t="shared" si="7"/>
        <v>0</v>
      </c>
      <c r="L56" s="133"/>
      <c r="M56" s="133"/>
      <c r="N56" s="133">
        <f t="shared" si="8"/>
        <v>0</v>
      </c>
      <c r="O56" s="133"/>
      <c r="P56" s="133"/>
    </row>
    <row r="57" spans="1:16" s="73" customFormat="1" ht="54" hidden="1">
      <c r="A57" s="75"/>
      <c r="B57" s="75" t="str">
        <f t="shared" si="1"/>
        <v>b</v>
      </c>
      <c r="C57" s="35"/>
      <c r="D57" s="78" t="s">
        <v>293</v>
      </c>
      <c r="E57" s="133"/>
      <c r="F57" s="133"/>
      <c r="G57" s="158"/>
      <c r="H57" s="133">
        <f t="shared" si="6"/>
        <v>0</v>
      </c>
      <c r="I57" s="133"/>
      <c r="J57" s="133"/>
      <c r="K57" s="133">
        <f t="shared" si="7"/>
        <v>0</v>
      </c>
      <c r="L57" s="133"/>
      <c r="M57" s="133"/>
      <c r="N57" s="133">
        <f t="shared" si="8"/>
        <v>0</v>
      </c>
      <c r="O57" s="133"/>
      <c r="P57" s="133"/>
    </row>
    <row r="58" spans="1:16" s="73" customFormat="1" ht="36" hidden="1">
      <c r="A58" s="75"/>
      <c r="B58" s="75" t="str">
        <f t="shared" si="1"/>
        <v>b</v>
      </c>
      <c r="C58" s="35"/>
      <c r="D58" s="78" t="s">
        <v>49</v>
      </c>
      <c r="E58" s="133"/>
      <c r="F58" s="133"/>
      <c r="G58" s="158"/>
      <c r="H58" s="133">
        <f t="shared" si="6"/>
        <v>0</v>
      </c>
      <c r="I58" s="133"/>
      <c r="J58" s="133"/>
      <c r="K58" s="133">
        <f t="shared" si="7"/>
        <v>0</v>
      </c>
      <c r="L58" s="133"/>
      <c r="M58" s="133"/>
      <c r="N58" s="133">
        <f t="shared" si="8"/>
        <v>0</v>
      </c>
      <c r="O58" s="133"/>
      <c r="P58" s="133"/>
    </row>
    <row r="59" spans="1:16" s="73" customFormat="1" ht="54" hidden="1">
      <c r="A59" s="75"/>
      <c r="B59" s="75" t="str">
        <f t="shared" si="1"/>
        <v>b</v>
      </c>
      <c r="C59" s="35"/>
      <c r="D59" s="78" t="s">
        <v>50</v>
      </c>
      <c r="E59" s="133"/>
      <c r="F59" s="133"/>
      <c r="G59" s="158"/>
      <c r="H59" s="133">
        <f t="shared" si="6"/>
        <v>0</v>
      </c>
      <c r="I59" s="133"/>
      <c r="J59" s="133"/>
      <c r="K59" s="133">
        <f t="shared" si="7"/>
        <v>0</v>
      </c>
      <c r="L59" s="133"/>
      <c r="M59" s="133"/>
      <c r="N59" s="133">
        <f t="shared" si="8"/>
        <v>0</v>
      </c>
      <c r="O59" s="133"/>
      <c r="P59" s="133"/>
    </row>
    <row r="60" spans="1:16" s="123" customFormat="1" ht="41.25" hidden="1" customHeight="1">
      <c r="A60" s="122"/>
      <c r="B60" s="122" t="str">
        <f t="shared" si="1"/>
        <v>b</v>
      </c>
      <c r="C60" s="34"/>
      <c r="D60" s="77" t="s">
        <v>294</v>
      </c>
      <c r="E60" s="133"/>
      <c r="F60" s="133"/>
      <c r="G60" s="158"/>
      <c r="H60" s="133">
        <f t="shared" si="6"/>
        <v>0</v>
      </c>
      <c r="I60" s="133"/>
      <c r="J60" s="133"/>
      <c r="K60" s="133">
        <f t="shared" si="7"/>
        <v>0</v>
      </c>
      <c r="L60" s="133"/>
      <c r="M60" s="133"/>
      <c r="N60" s="133">
        <f t="shared" si="8"/>
        <v>0</v>
      </c>
      <c r="O60" s="133"/>
      <c r="P60" s="133"/>
    </row>
    <row r="61" spans="1:16" s="73" customFormat="1" ht="36" hidden="1">
      <c r="A61" s="75"/>
      <c r="B61" s="75" t="str">
        <f t="shared" si="1"/>
        <v>b</v>
      </c>
      <c r="C61" s="34"/>
      <c r="D61" s="77" t="s">
        <v>52</v>
      </c>
      <c r="E61" s="132"/>
      <c r="F61" s="132"/>
      <c r="G61" s="159"/>
      <c r="H61" s="133">
        <f t="shared" si="6"/>
        <v>0</v>
      </c>
      <c r="I61" s="132"/>
      <c r="J61" s="132"/>
      <c r="K61" s="133">
        <f t="shared" si="7"/>
        <v>0</v>
      </c>
      <c r="L61" s="132"/>
      <c r="M61" s="132"/>
      <c r="N61" s="133">
        <f t="shared" si="8"/>
        <v>0</v>
      </c>
      <c r="O61" s="132"/>
      <c r="P61" s="132"/>
    </row>
    <row r="62" spans="1:16" s="73" customFormat="1" hidden="1">
      <c r="A62" s="75"/>
      <c r="B62" s="75" t="str">
        <f t="shared" si="1"/>
        <v>b</v>
      </c>
      <c r="C62" s="33"/>
      <c r="D62" s="76" t="s">
        <v>53</v>
      </c>
      <c r="E62" s="132"/>
      <c r="F62" s="132"/>
      <c r="G62" s="159"/>
      <c r="H62" s="133">
        <f t="shared" si="6"/>
        <v>0</v>
      </c>
      <c r="I62" s="132"/>
      <c r="J62" s="132"/>
      <c r="K62" s="133">
        <f t="shared" si="7"/>
        <v>0</v>
      </c>
      <c r="L62" s="132"/>
      <c r="M62" s="132"/>
      <c r="N62" s="133">
        <f t="shared" si="8"/>
        <v>0</v>
      </c>
      <c r="O62" s="132"/>
      <c r="P62" s="132"/>
    </row>
    <row r="63" spans="1:16" s="73" customFormat="1" hidden="1">
      <c r="A63" s="75"/>
      <c r="B63" s="75" t="str">
        <f t="shared" si="1"/>
        <v>b</v>
      </c>
      <c r="C63" s="33"/>
      <c r="D63" s="76" t="s">
        <v>54</v>
      </c>
      <c r="E63" s="131"/>
      <c r="F63" s="131"/>
      <c r="G63" s="163"/>
      <c r="H63" s="133">
        <f t="shared" si="6"/>
        <v>0</v>
      </c>
      <c r="I63" s="131"/>
      <c r="J63" s="131"/>
      <c r="K63" s="133">
        <f t="shared" si="7"/>
        <v>0</v>
      </c>
      <c r="L63" s="131"/>
      <c r="M63" s="131"/>
      <c r="N63" s="133">
        <f t="shared" si="8"/>
        <v>0</v>
      </c>
      <c r="O63" s="131"/>
      <c r="P63" s="131"/>
    </row>
    <row r="64" spans="1:16" s="73" customFormat="1" hidden="1">
      <c r="A64" s="75"/>
      <c r="B64" s="75" t="str">
        <f t="shared" si="1"/>
        <v>b</v>
      </c>
      <c r="C64" s="33"/>
      <c r="D64" s="76" t="s">
        <v>55</v>
      </c>
      <c r="E64" s="131"/>
      <c r="F64" s="131"/>
      <c r="G64" s="163"/>
      <c r="H64" s="133">
        <f t="shared" si="6"/>
        <v>0</v>
      </c>
      <c r="I64" s="131"/>
      <c r="J64" s="131"/>
      <c r="K64" s="133">
        <f t="shared" si="7"/>
        <v>0</v>
      </c>
      <c r="L64" s="131"/>
      <c r="M64" s="131"/>
      <c r="N64" s="133">
        <f t="shared" si="8"/>
        <v>0</v>
      </c>
      <c r="O64" s="131"/>
      <c r="P64" s="131"/>
    </row>
    <row r="65" spans="1:16" s="73" customFormat="1" ht="36" hidden="1">
      <c r="A65" s="75"/>
      <c r="B65" s="75" t="str">
        <f t="shared" si="1"/>
        <v>b</v>
      </c>
      <c r="C65" s="33"/>
      <c r="D65" s="76" t="s">
        <v>56</v>
      </c>
      <c r="E65" s="131"/>
      <c r="F65" s="131"/>
      <c r="G65" s="163"/>
      <c r="H65" s="133">
        <f t="shared" si="6"/>
        <v>0</v>
      </c>
      <c r="I65" s="131"/>
      <c r="J65" s="131"/>
      <c r="K65" s="133">
        <f t="shared" si="7"/>
        <v>0</v>
      </c>
      <c r="L65" s="131"/>
      <c r="M65" s="131"/>
      <c r="N65" s="133">
        <f t="shared" si="8"/>
        <v>0</v>
      </c>
      <c r="O65" s="131"/>
      <c r="P65" s="131"/>
    </row>
    <row r="66" spans="1:16" s="73" customFormat="1" ht="36" hidden="1">
      <c r="A66" s="75"/>
      <c r="B66" s="75" t="str">
        <f t="shared" si="1"/>
        <v>b</v>
      </c>
      <c r="C66" s="33"/>
      <c r="D66" s="76" t="s">
        <v>57</v>
      </c>
      <c r="E66" s="131">
        <f t="shared" ref="E66:P66" si="15">SUM(E67:E72)</f>
        <v>0</v>
      </c>
      <c r="F66" s="131">
        <f t="shared" si="15"/>
        <v>0</v>
      </c>
      <c r="G66" s="163">
        <f t="shared" si="15"/>
        <v>0</v>
      </c>
      <c r="H66" s="131">
        <f t="shared" si="15"/>
        <v>0</v>
      </c>
      <c r="I66" s="131">
        <f t="shared" si="15"/>
        <v>0</v>
      </c>
      <c r="J66" s="131">
        <f t="shared" si="15"/>
        <v>0</v>
      </c>
      <c r="K66" s="131">
        <f t="shared" si="15"/>
        <v>0</v>
      </c>
      <c r="L66" s="131">
        <f t="shared" si="15"/>
        <v>0</v>
      </c>
      <c r="M66" s="131">
        <f t="shared" si="15"/>
        <v>0</v>
      </c>
      <c r="N66" s="131">
        <f t="shared" si="15"/>
        <v>0</v>
      </c>
      <c r="O66" s="131">
        <f t="shared" si="15"/>
        <v>0</v>
      </c>
      <c r="P66" s="131">
        <f t="shared" si="15"/>
        <v>0</v>
      </c>
    </row>
    <row r="67" spans="1:16" s="73" customFormat="1" hidden="1">
      <c r="A67" s="75"/>
      <c r="B67" s="75" t="str">
        <f t="shared" si="1"/>
        <v>b</v>
      </c>
      <c r="C67" s="34"/>
      <c r="D67" s="77" t="s">
        <v>58</v>
      </c>
      <c r="E67" s="132"/>
      <c r="F67" s="132"/>
      <c r="G67" s="159"/>
      <c r="H67" s="133">
        <f t="shared" si="6"/>
        <v>0</v>
      </c>
      <c r="I67" s="132"/>
      <c r="J67" s="131"/>
      <c r="K67" s="133">
        <f t="shared" si="7"/>
        <v>0</v>
      </c>
      <c r="L67" s="131"/>
      <c r="M67" s="131"/>
      <c r="N67" s="133">
        <f t="shared" si="8"/>
        <v>0</v>
      </c>
      <c r="O67" s="131"/>
      <c r="P67" s="131"/>
    </row>
    <row r="68" spans="1:16" s="73" customFormat="1" hidden="1">
      <c r="A68" s="75"/>
      <c r="B68" s="75" t="str">
        <f t="shared" si="1"/>
        <v>b</v>
      </c>
      <c r="C68" s="34"/>
      <c r="D68" s="77" t="s">
        <v>59</v>
      </c>
      <c r="E68" s="132"/>
      <c r="F68" s="132"/>
      <c r="G68" s="159"/>
      <c r="H68" s="133">
        <f t="shared" si="6"/>
        <v>0</v>
      </c>
      <c r="I68" s="132"/>
      <c r="J68" s="132"/>
      <c r="K68" s="133">
        <f t="shared" si="7"/>
        <v>0</v>
      </c>
      <c r="L68" s="132"/>
      <c r="M68" s="132"/>
      <c r="N68" s="133">
        <f t="shared" si="8"/>
        <v>0</v>
      </c>
      <c r="O68" s="132"/>
      <c r="P68" s="132"/>
    </row>
    <row r="69" spans="1:16" s="73" customFormat="1" ht="36" hidden="1">
      <c r="A69" s="75"/>
      <c r="B69" s="75" t="str">
        <f t="shared" si="1"/>
        <v>b</v>
      </c>
      <c r="C69" s="34"/>
      <c r="D69" s="77" t="s">
        <v>295</v>
      </c>
      <c r="E69" s="132"/>
      <c r="F69" s="132"/>
      <c r="G69" s="159"/>
      <c r="H69" s="133">
        <f t="shared" si="6"/>
        <v>0</v>
      </c>
      <c r="I69" s="132"/>
      <c r="J69" s="132"/>
      <c r="K69" s="133">
        <f t="shared" si="7"/>
        <v>0</v>
      </c>
      <c r="L69" s="132"/>
      <c r="M69" s="132"/>
      <c r="N69" s="133">
        <f t="shared" si="8"/>
        <v>0</v>
      </c>
      <c r="O69" s="132"/>
      <c r="P69" s="132"/>
    </row>
    <row r="70" spans="1:16" s="73" customFormat="1" ht="36" hidden="1">
      <c r="A70" s="75"/>
      <c r="B70" s="75" t="str">
        <f t="shared" si="1"/>
        <v>b</v>
      </c>
      <c r="C70" s="34"/>
      <c r="D70" s="77" t="s">
        <v>61</v>
      </c>
      <c r="E70" s="132"/>
      <c r="F70" s="132"/>
      <c r="G70" s="159"/>
      <c r="H70" s="133">
        <f t="shared" si="6"/>
        <v>0</v>
      </c>
      <c r="I70" s="132"/>
      <c r="J70" s="132"/>
      <c r="K70" s="133">
        <f t="shared" si="7"/>
        <v>0</v>
      </c>
      <c r="L70" s="132"/>
      <c r="M70" s="132"/>
      <c r="N70" s="133">
        <f t="shared" si="8"/>
        <v>0</v>
      </c>
      <c r="O70" s="132"/>
      <c r="P70" s="132"/>
    </row>
    <row r="71" spans="1:16" s="73" customFormat="1" ht="36" hidden="1">
      <c r="A71" s="75"/>
      <c r="B71" s="75" t="str">
        <f t="shared" ref="B71:B136" si="16">IF(OR(E71&lt;&gt;0,F71&lt;&gt;0,H71&lt;&gt;0,I71&lt;&gt;0,J71&lt;&gt;0),"a","b")</f>
        <v>b</v>
      </c>
      <c r="C71" s="34"/>
      <c r="D71" s="77" t="s">
        <v>62</v>
      </c>
      <c r="E71" s="132"/>
      <c r="F71" s="132"/>
      <c r="G71" s="159"/>
      <c r="H71" s="133">
        <f t="shared" si="6"/>
        <v>0</v>
      </c>
      <c r="I71" s="132"/>
      <c r="J71" s="132"/>
      <c r="K71" s="133">
        <f t="shared" si="7"/>
        <v>0</v>
      </c>
      <c r="L71" s="132"/>
      <c r="M71" s="132"/>
      <c r="N71" s="133">
        <f t="shared" si="8"/>
        <v>0</v>
      </c>
      <c r="O71" s="132"/>
      <c r="P71" s="132"/>
    </row>
    <row r="72" spans="1:16" s="73" customFormat="1" ht="54" hidden="1">
      <c r="A72" s="75"/>
      <c r="B72" s="75" t="str">
        <f t="shared" si="16"/>
        <v>b</v>
      </c>
      <c r="C72" s="34"/>
      <c r="D72" s="77" t="s">
        <v>63</v>
      </c>
      <c r="E72" s="132"/>
      <c r="F72" s="132"/>
      <c r="G72" s="159"/>
      <c r="H72" s="133">
        <f t="shared" si="6"/>
        <v>0</v>
      </c>
      <c r="I72" s="132"/>
      <c r="J72" s="132"/>
      <c r="K72" s="133">
        <f t="shared" si="7"/>
        <v>0</v>
      </c>
      <c r="L72" s="132"/>
      <c r="M72" s="132"/>
      <c r="N72" s="133">
        <f t="shared" si="8"/>
        <v>0</v>
      </c>
      <c r="O72" s="132"/>
      <c r="P72" s="132"/>
    </row>
    <row r="73" spans="1:16" s="73" customFormat="1" ht="36" hidden="1">
      <c r="A73" s="75"/>
      <c r="B73" s="75" t="str">
        <f t="shared" si="16"/>
        <v>b</v>
      </c>
      <c r="C73" s="33"/>
      <c r="D73" s="76" t="s">
        <v>64</v>
      </c>
      <c r="E73" s="132"/>
      <c r="F73" s="132"/>
      <c r="G73" s="159"/>
      <c r="H73" s="133">
        <f t="shared" si="6"/>
        <v>0</v>
      </c>
      <c r="I73" s="132"/>
      <c r="J73" s="132"/>
      <c r="K73" s="133">
        <f t="shared" si="7"/>
        <v>0</v>
      </c>
      <c r="L73" s="132"/>
      <c r="M73" s="132"/>
      <c r="N73" s="133">
        <f t="shared" si="8"/>
        <v>0</v>
      </c>
      <c r="O73" s="132"/>
      <c r="P73" s="132"/>
    </row>
    <row r="74" spans="1:16" s="73" customFormat="1">
      <c r="A74" s="75"/>
      <c r="B74" s="75" t="str">
        <f t="shared" si="16"/>
        <v>a</v>
      </c>
      <c r="C74" s="33"/>
      <c r="D74" s="76" t="s">
        <v>65</v>
      </c>
      <c r="E74" s="131">
        <f t="shared" ref="E74:P74" si="17">SUM(E75:E88)</f>
        <v>105468</v>
      </c>
      <c r="F74" s="131">
        <f t="shared" si="17"/>
        <v>120000</v>
      </c>
      <c r="G74" s="163">
        <f t="shared" si="17"/>
        <v>120000</v>
      </c>
      <c r="H74" s="131">
        <f t="shared" si="17"/>
        <v>120000</v>
      </c>
      <c r="I74" s="131">
        <f t="shared" si="17"/>
        <v>120000</v>
      </c>
      <c r="J74" s="131">
        <f t="shared" si="17"/>
        <v>0</v>
      </c>
      <c r="K74" s="131">
        <f t="shared" si="17"/>
        <v>0</v>
      </c>
      <c r="L74" s="131">
        <f t="shared" si="17"/>
        <v>0</v>
      </c>
      <c r="M74" s="131">
        <f t="shared" si="17"/>
        <v>0</v>
      </c>
      <c r="N74" s="131">
        <f t="shared" si="17"/>
        <v>0</v>
      </c>
      <c r="O74" s="131">
        <f t="shared" si="17"/>
        <v>0</v>
      </c>
      <c r="P74" s="131">
        <f t="shared" si="17"/>
        <v>0</v>
      </c>
    </row>
    <row r="75" spans="1:16" s="73" customFormat="1" hidden="1">
      <c r="A75" s="75"/>
      <c r="B75" s="75" t="str">
        <f t="shared" si="16"/>
        <v>b</v>
      </c>
      <c r="C75" s="34"/>
      <c r="D75" s="77" t="s">
        <v>66</v>
      </c>
      <c r="E75" s="131"/>
      <c r="F75" s="131"/>
      <c r="G75" s="163"/>
      <c r="H75" s="133">
        <f t="shared" si="6"/>
        <v>0</v>
      </c>
      <c r="I75" s="131"/>
      <c r="J75" s="131"/>
      <c r="K75" s="133">
        <f t="shared" si="7"/>
        <v>0</v>
      </c>
      <c r="L75" s="131"/>
      <c r="M75" s="131"/>
      <c r="N75" s="133">
        <f t="shared" si="8"/>
        <v>0</v>
      </c>
      <c r="O75" s="131"/>
      <c r="P75" s="131"/>
    </row>
    <row r="76" spans="1:16" s="73" customFormat="1" ht="36" hidden="1">
      <c r="A76" s="75"/>
      <c r="B76" s="75" t="str">
        <f t="shared" si="16"/>
        <v>b</v>
      </c>
      <c r="C76" s="34"/>
      <c r="D76" s="77" t="s">
        <v>67</v>
      </c>
      <c r="E76" s="132"/>
      <c r="F76" s="132"/>
      <c r="G76" s="159"/>
      <c r="H76" s="133">
        <f t="shared" si="6"/>
        <v>0</v>
      </c>
      <c r="I76" s="132"/>
      <c r="J76" s="132"/>
      <c r="K76" s="133">
        <f t="shared" si="7"/>
        <v>0</v>
      </c>
      <c r="L76" s="132"/>
      <c r="M76" s="132"/>
      <c r="N76" s="133">
        <f t="shared" si="8"/>
        <v>0</v>
      </c>
      <c r="O76" s="132"/>
      <c r="P76" s="132"/>
    </row>
    <row r="77" spans="1:16" s="73" customFormat="1">
      <c r="A77" s="75"/>
      <c r="B77" s="75" t="str">
        <f t="shared" si="16"/>
        <v>a</v>
      </c>
      <c r="C77" s="34"/>
      <c r="D77" s="77" t="s">
        <v>68</v>
      </c>
      <c r="E77" s="159">
        <v>105468</v>
      </c>
      <c r="F77" s="159">
        <v>120000</v>
      </c>
      <c r="G77" s="159">
        <v>120000</v>
      </c>
      <c r="H77" s="158">
        <f t="shared" si="6"/>
        <v>120000</v>
      </c>
      <c r="I77" s="159">
        <v>120000</v>
      </c>
      <c r="J77" s="132"/>
      <c r="K77" s="133">
        <f t="shared" si="7"/>
        <v>0</v>
      </c>
      <c r="L77" s="132"/>
      <c r="M77" s="132"/>
      <c r="N77" s="133">
        <f t="shared" si="8"/>
        <v>0</v>
      </c>
      <c r="O77" s="132"/>
      <c r="P77" s="132"/>
    </row>
    <row r="78" spans="1:16" s="73" customFormat="1" ht="54" hidden="1">
      <c r="A78" s="75"/>
      <c r="B78" s="75" t="str">
        <f t="shared" si="16"/>
        <v>b</v>
      </c>
      <c r="C78" s="34"/>
      <c r="D78" s="77" t="s">
        <v>69</v>
      </c>
      <c r="E78" s="132"/>
      <c r="F78" s="132"/>
      <c r="G78" s="159"/>
      <c r="H78" s="133">
        <f t="shared" ref="H78:H88" si="18">SUM(I78:J78)</f>
        <v>0</v>
      </c>
      <c r="I78" s="132"/>
      <c r="J78" s="132"/>
      <c r="K78" s="133">
        <f t="shared" ref="K78:K88" si="19">SUM(L78:M78)</f>
        <v>0</v>
      </c>
      <c r="L78" s="132"/>
      <c r="M78" s="132"/>
      <c r="N78" s="133">
        <f t="shared" ref="N78:N88" si="20">SUM(O78:P78)</f>
        <v>0</v>
      </c>
      <c r="O78" s="132"/>
      <c r="P78" s="132"/>
    </row>
    <row r="79" spans="1:16" s="73" customFormat="1" hidden="1">
      <c r="A79" s="75"/>
      <c r="B79" s="75" t="str">
        <f t="shared" si="16"/>
        <v>b</v>
      </c>
      <c r="C79" s="34"/>
      <c r="D79" s="77" t="s">
        <v>70</v>
      </c>
      <c r="E79" s="132"/>
      <c r="F79" s="132"/>
      <c r="G79" s="159"/>
      <c r="H79" s="133">
        <f t="shared" si="18"/>
        <v>0</v>
      </c>
      <c r="I79" s="132"/>
      <c r="J79" s="132"/>
      <c r="K79" s="133">
        <f t="shared" si="19"/>
        <v>0</v>
      </c>
      <c r="L79" s="132"/>
      <c r="M79" s="132"/>
      <c r="N79" s="133">
        <f t="shared" si="20"/>
        <v>0</v>
      </c>
      <c r="O79" s="132"/>
      <c r="P79" s="132"/>
    </row>
    <row r="80" spans="1:16" s="73" customFormat="1" ht="54" hidden="1">
      <c r="A80" s="75"/>
      <c r="B80" s="75" t="str">
        <f t="shared" si="16"/>
        <v>b</v>
      </c>
      <c r="C80" s="34"/>
      <c r="D80" s="77" t="s">
        <v>71</v>
      </c>
      <c r="E80" s="132"/>
      <c r="F80" s="132"/>
      <c r="G80" s="159"/>
      <c r="H80" s="133">
        <f t="shared" si="18"/>
        <v>0</v>
      </c>
      <c r="I80" s="132"/>
      <c r="J80" s="132"/>
      <c r="K80" s="133">
        <f t="shared" si="19"/>
        <v>0</v>
      </c>
      <c r="L80" s="132"/>
      <c r="M80" s="132"/>
      <c r="N80" s="133">
        <f t="shared" si="20"/>
        <v>0</v>
      </c>
      <c r="O80" s="132"/>
      <c r="P80" s="132"/>
    </row>
    <row r="81" spans="1:16" s="73" customFormat="1" ht="36" hidden="1">
      <c r="A81" s="75"/>
      <c r="B81" s="75" t="str">
        <f t="shared" si="16"/>
        <v>b</v>
      </c>
      <c r="C81" s="34"/>
      <c r="D81" s="77" t="s">
        <v>296</v>
      </c>
      <c r="E81" s="132"/>
      <c r="F81" s="132"/>
      <c r="G81" s="159"/>
      <c r="H81" s="133">
        <f t="shared" si="18"/>
        <v>0</v>
      </c>
      <c r="I81" s="132"/>
      <c r="J81" s="132"/>
      <c r="K81" s="133">
        <f t="shared" si="19"/>
        <v>0</v>
      </c>
      <c r="L81" s="132"/>
      <c r="M81" s="132"/>
      <c r="N81" s="133">
        <f t="shared" si="20"/>
        <v>0</v>
      </c>
      <c r="O81" s="132"/>
      <c r="P81" s="132"/>
    </row>
    <row r="82" spans="1:16" s="73" customFormat="1" hidden="1">
      <c r="A82" s="75"/>
      <c r="B82" s="75" t="str">
        <f t="shared" si="16"/>
        <v>b</v>
      </c>
      <c r="C82" s="34"/>
      <c r="D82" s="77" t="s">
        <v>73</v>
      </c>
      <c r="E82" s="132"/>
      <c r="F82" s="132"/>
      <c r="G82" s="159"/>
      <c r="H82" s="133">
        <f t="shared" si="18"/>
        <v>0</v>
      </c>
      <c r="I82" s="132"/>
      <c r="J82" s="132"/>
      <c r="K82" s="133">
        <f t="shared" si="19"/>
        <v>0</v>
      </c>
      <c r="L82" s="132"/>
      <c r="M82" s="132"/>
      <c r="N82" s="133">
        <f t="shared" si="20"/>
        <v>0</v>
      </c>
      <c r="O82" s="132"/>
      <c r="P82" s="132"/>
    </row>
    <row r="83" spans="1:16" s="73" customFormat="1" hidden="1">
      <c r="A83" s="75"/>
      <c r="B83" s="75" t="str">
        <f t="shared" si="16"/>
        <v>b</v>
      </c>
      <c r="C83" s="34"/>
      <c r="D83" s="77" t="s">
        <v>74</v>
      </c>
      <c r="E83" s="132"/>
      <c r="F83" s="132"/>
      <c r="G83" s="159"/>
      <c r="H83" s="133">
        <f t="shared" si="18"/>
        <v>0</v>
      </c>
      <c r="I83" s="132"/>
      <c r="J83" s="132"/>
      <c r="K83" s="133">
        <f t="shared" si="19"/>
        <v>0</v>
      </c>
      <c r="L83" s="132"/>
      <c r="M83" s="132"/>
      <c r="N83" s="133">
        <f t="shared" si="20"/>
        <v>0</v>
      </c>
      <c r="O83" s="132"/>
      <c r="P83" s="132"/>
    </row>
    <row r="84" spans="1:16" s="73" customFormat="1" hidden="1">
      <c r="A84" s="75"/>
      <c r="B84" s="75" t="str">
        <f t="shared" si="16"/>
        <v>b</v>
      </c>
      <c r="C84" s="34"/>
      <c r="D84" s="77" t="s">
        <v>75</v>
      </c>
      <c r="E84" s="132"/>
      <c r="F84" s="132"/>
      <c r="G84" s="159"/>
      <c r="H84" s="133">
        <f t="shared" si="18"/>
        <v>0</v>
      </c>
      <c r="I84" s="132"/>
      <c r="J84" s="132"/>
      <c r="K84" s="133">
        <f t="shared" si="19"/>
        <v>0</v>
      </c>
      <c r="L84" s="132"/>
      <c r="M84" s="132"/>
      <c r="N84" s="133">
        <f t="shared" si="20"/>
        <v>0</v>
      </c>
      <c r="O84" s="132"/>
      <c r="P84" s="132"/>
    </row>
    <row r="85" spans="1:16" s="73" customFormat="1" hidden="1">
      <c r="A85" s="75"/>
      <c r="B85" s="75" t="str">
        <f t="shared" si="16"/>
        <v>b</v>
      </c>
      <c r="C85" s="34"/>
      <c r="D85" s="77" t="s">
        <v>76</v>
      </c>
      <c r="E85" s="132"/>
      <c r="F85" s="132"/>
      <c r="G85" s="159"/>
      <c r="H85" s="133">
        <f t="shared" si="18"/>
        <v>0</v>
      </c>
      <c r="I85" s="132"/>
      <c r="J85" s="132"/>
      <c r="K85" s="133">
        <f t="shared" si="19"/>
        <v>0</v>
      </c>
      <c r="L85" s="132"/>
      <c r="M85" s="132"/>
      <c r="N85" s="133">
        <f t="shared" si="20"/>
        <v>0</v>
      </c>
      <c r="O85" s="132"/>
      <c r="P85" s="132"/>
    </row>
    <row r="86" spans="1:16" s="123" customFormat="1" ht="36" hidden="1">
      <c r="A86" s="122"/>
      <c r="B86" s="122"/>
      <c r="C86" s="34"/>
      <c r="D86" s="77" t="s">
        <v>297</v>
      </c>
      <c r="E86" s="132"/>
      <c r="F86" s="132"/>
      <c r="G86" s="159"/>
      <c r="H86" s="133">
        <f t="shared" si="18"/>
        <v>0</v>
      </c>
      <c r="I86" s="132"/>
      <c r="J86" s="132"/>
      <c r="K86" s="133">
        <f t="shared" si="19"/>
        <v>0</v>
      </c>
      <c r="L86" s="132"/>
      <c r="M86" s="132"/>
      <c r="N86" s="133">
        <f t="shared" si="20"/>
        <v>0</v>
      </c>
      <c r="O86" s="132"/>
      <c r="P86" s="132"/>
    </row>
    <row r="87" spans="1:16" s="123" customFormat="1" hidden="1">
      <c r="A87" s="122"/>
      <c r="B87" s="122"/>
      <c r="C87" s="34"/>
      <c r="D87" s="77" t="s">
        <v>298</v>
      </c>
      <c r="E87" s="132"/>
      <c r="F87" s="132"/>
      <c r="G87" s="159"/>
      <c r="H87" s="133">
        <f t="shared" si="18"/>
        <v>0</v>
      </c>
      <c r="I87" s="132"/>
      <c r="J87" s="132"/>
      <c r="K87" s="133">
        <f t="shared" si="19"/>
        <v>0</v>
      </c>
      <c r="L87" s="132"/>
      <c r="M87" s="132"/>
      <c r="N87" s="133">
        <f t="shared" si="20"/>
        <v>0</v>
      </c>
      <c r="O87" s="132"/>
      <c r="P87" s="132"/>
    </row>
    <row r="88" spans="1:16" s="73" customFormat="1" ht="36" hidden="1">
      <c r="A88" s="75"/>
      <c r="B88" s="75" t="str">
        <f t="shared" si="16"/>
        <v>b</v>
      </c>
      <c r="C88" s="34"/>
      <c r="D88" s="77" t="s">
        <v>77</v>
      </c>
      <c r="E88" s="132"/>
      <c r="F88" s="130"/>
      <c r="G88" s="164"/>
      <c r="H88" s="133">
        <f t="shared" si="18"/>
        <v>0</v>
      </c>
      <c r="I88" s="132"/>
      <c r="J88" s="132"/>
      <c r="K88" s="133">
        <f t="shared" si="19"/>
        <v>0</v>
      </c>
      <c r="L88" s="130"/>
      <c r="M88" s="130"/>
      <c r="N88" s="133">
        <f t="shared" si="20"/>
        <v>0</v>
      </c>
      <c r="O88" s="130"/>
      <c r="P88" s="130"/>
    </row>
    <row r="89" spans="1:16" s="73" customFormat="1" hidden="1">
      <c r="A89" s="75"/>
      <c r="B89" s="75" t="str">
        <f t="shared" si="16"/>
        <v>b</v>
      </c>
      <c r="C89" s="32"/>
      <c r="D89" s="59" t="s">
        <v>78</v>
      </c>
      <c r="E89" s="141">
        <f t="shared" ref="E89:P89" si="21">E90+E95+E96</f>
        <v>0</v>
      </c>
      <c r="F89" s="141">
        <f t="shared" si="21"/>
        <v>0</v>
      </c>
      <c r="G89" s="165">
        <f t="shared" si="21"/>
        <v>0</v>
      </c>
      <c r="H89" s="141">
        <f t="shared" si="21"/>
        <v>0</v>
      </c>
      <c r="I89" s="141">
        <f t="shared" si="21"/>
        <v>0</v>
      </c>
      <c r="J89" s="141">
        <f t="shared" si="21"/>
        <v>0</v>
      </c>
      <c r="K89" s="141">
        <f t="shared" si="21"/>
        <v>0</v>
      </c>
      <c r="L89" s="141">
        <f t="shared" si="21"/>
        <v>0</v>
      </c>
      <c r="M89" s="141">
        <f t="shared" si="21"/>
        <v>0</v>
      </c>
      <c r="N89" s="141">
        <f t="shared" si="21"/>
        <v>0</v>
      </c>
      <c r="O89" s="141">
        <f t="shared" si="21"/>
        <v>0</v>
      </c>
      <c r="P89" s="141">
        <f t="shared" si="21"/>
        <v>0</v>
      </c>
    </row>
    <row r="90" spans="1:16" s="73" customFormat="1" hidden="1">
      <c r="A90" s="75"/>
      <c r="B90" s="75" t="str">
        <f t="shared" si="16"/>
        <v>b</v>
      </c>
      <c r="C90" s="33"/>
      <c r="D90" s="76" t="s">
        <v>79</v>
      </c>
      <c r="E90" s="132">
        <f t="shared" ref="E90:P90" si="22">SUM(E91:E94)</f>
        <v>0</v>
      </c>
      <c r="F90" s="132">
        <f t="shared" si="22"/>
        <v>0</v>
      </c>
      <c r="G90" s="159">
        <f t="shared" si="22"/>
        <v>0</v>
      </c>
      <c r="H90" s="132">
        <f t="shared" si="22"/>
        <v>0</v>
      </c>
      <c r="I90" s="132">
        <f t="shared" si="22"/>
        <v>0</v>
      </c>
      <c r="J90" s="132">
        <f t="shared" si="22"/>
        <v>0</v>
      </c>
      <c r="K90" s="132">
        <f t="shared" si="22"/>
        <v>0</v>
      </c>
      <c r="L90" s="132">
        <f t="shared" si="22"/>
        <v>0</v>
      </c>
      <c r="M90" s="132">
        <f t="shared" si="22"/>
        <v>0</v>
      </c>
      <c r="N90" s="132">
        <f t="shared" si="22"/>
        <v>0</v>
      </c>
      <c r="O90" s="132">
        <f t="shared" si="22"/>
        <v>0</v>
      </c>
      <c r="P90" s="132">
        <f t="shared" si="22"/>
        <v>0</v>
      </c>
    </row>
    <row r="91" spans="1:16" s="73" customFormat="1" hidden="1">
      <c r="A91" s="75"/>
      <c r="B91" s="75" t="str">
        <f t="shared" si="16"/>
        <v>b</v>
      </c>
      <c r="C91" s="34"/>
      <c r="D91" s="77" t="s">
        <v>80</v>
      </c>
      <c r="E91" s="132"/>
      <c r="F91" s="132"/>
      <c r="G91" s="159"/>
      <c r="H91" s="133">
        <f t="shared" ref="H91:H97" si="23">SUM(I91:J91)</f>
        <v>0</v>
      </c>
      <c r="I91" s="132"/>
      <c r="J91" s="132"/>
      <c r="K91" s="133">
        <f t="shared" ref="K91:K97" si="24">SUM(L91:M91)</f>
        <v>0</v>
      </c>
      <c r="L91" s="132"/>
      <c r="M91" s="132"/>
      <c r="N91" s="133">
        <f t="shared" ref="N91:N97" si="25">SUM(O91:P91)</f>
        <v>0</v>
      </c>
      <c r="O91" s="132"/>
      <c r="P91" s="132"/>
    </row>
    <row r="92" spans="1:16" s="73" customFormat="1" hidden="1">
      <c r="A92" s="75"/>
      <c r="B92" s="75" t="str">
        <f t="shared" si="16"/>
        <v>b</v>
      </c>
      <c r="C92" s="34"/>
      <c r="D92" s="77" t="s">
        <v>81</v>
      </c>
      <c r="E92" s="132"/>
      <c r="F92" s="132"/>
      <c r="G92" s="159"/>
      <c r="H92" s="133">
        <f t="shared" si="23"/>
        <v>0</v>
      </c>
      <c r="I92" s="132"/>
      <c r="J92" s="132"/>
      <c r="K92" s="133">
        <f t="shared" si="24"/>
        <v>0</v>
      </c>
      <c r="L92" s="132"/>
      <c r="M92" s="132"/>
      <c r="N92" s="133">
        <f t="shared" si="25"/>
        <v>0</v>
      </c>
      <c r="O92" s="132"/>
      <c r="P92" s="132"/>
    </row>
    <row r="93" spans="1:16" s="73" customFormat="1" hidden="1">
      <c r="A93" s="75"/>
      <c r="B93" s="75" t="str">
        <f t="shared" si="16"/>
        <v>b</v>
      </c>
      <c r="C93" s="34"/>
      <c r="D93" s="77" t="s">
        <v>82</v>
      </c>
      <c r="E93" s="132"/>
      <c r="F93" s="132"/>
      <c r="G93" s="159"/>
      <c r="H93" s="133">
        <f t="shared" si="23"/>
        <v>0</v>
      </c>
      <c r="I93" s="132"/>
      <c r="J93" s="132"/>
      <c r="K93" s="133">
        <f t="shared" si="24"/>
        <v>0</v>
      </c>
      <c r="L93" s="132"/>
      <c r="M93" s="132"/>
      <c r="N93" s="133">
        <f t="shared" si="25"/>
        <v>0</v>
      </c>
      <c r="O93" s="132"/>
      <c r="P93" s="132"/>
    </row>
    <row r="94" spans="1:16" s="73" customFormat="1" hidden="1">
      <c r="A94" s="75"/>
      <c r="B94" s="75" t="str">
        <f t="shared" si="16"/>
        <v>b</v>
      </c>
      <c r="C94" s="34"/>
      <c r="D94" s="77" t="s">
        <v>83</v>
      </c>
      <c r="E94" s="131"/>
      <c r="F94" s="131"/>
      <c r="G94" s="163"/>
      <c r="H94" s="133">
        <f t="shared" si="23"/>
        <v>0</v>
      </c>
      <c r="I94" s="131"/>
      <c r="J94" s="131"/>
      <c r="K94" s="133">
        <f t="shared" si="24"/>
        <v>0</v>
      </c>
      <c r="L94" s="131"/>
      <c r="M94" s="131"/>
      <c r="N94" s="133">
        <f t="shared" si="25"/>
        <v>0</v>
      </c>
      <c r="O94" s="131"/>
      <c r="P94" s="131"/>
    </row>
    <row r="95" spans="1:16" s="73" customFormat="1" ht="36" hidden="1">
      <c r="A95" s="75"/>
      <c r="B95" s="75" t="str">
        <f t="shared" si="16"/>
        <v>b</v>
      </c>
      <c r="C95" s="33"/>
      <c r="D95" s="76" t="s">
        <v>84</v>
      </c>
      <c r="E95" s="131"/>
      <c r="F95" s="131"/>
      <c r="G95" s="163"/>
      <c r="H95" s="133">
        <f t="shared" si="23"/>
        <v>0</v>
      </c>
      <c r="I95" s="131"/>
      <c r="J95" s="131"/>
      <c r="K95" s="133">
        <f t="shared" si="24"/>
        <v>0</v>
      </c>
      <c r="L95" s="131"/>
      <c r="M95" s="131"/>
      <c r="N95" s="133">
        <f t="shared" si="25"/>
        <v>0</v>
      </c>
      <c r="O95" s="131"/>
      <c r="P95" s="131"/>
    </row>
    <row r="96" spans="1:16" s="73" customFormat="1" ht="36" hidden="1">
      <c r="A96" s="75"/>
      <c r="B96" s="75" t="str">
        <f t="shared" si="16"/>
        <v>b</v>
      </c>
      <c r="C96" s="33"/>
      <c r="D96" s="76" t="s">
        <v>85</v>
      </c>
      <c r="E96" s="130"/>
      <c r="F96" s="130"/>
      <c r="G96" s="164"/>
      <c r="H96" s="133">
        <f t="shared" si="23"/>
        <v>0</v>
      </c>
      <c r="I96" s="130"/>
      <c r="J96" s="130"/>
      <c r="K96" s="133">
        <f t="shared" si="24"/>
        <v>0</v>
      </c>
      <c r="L96" s="130"/>
      <c r="M96" s="130"/>
      <c r="N96" s="133">
        <f t="shared" si="25"/>
        <v>0</v>
      </c>
      <c r="O96" s="130"/>
      <c r="P96" s="130"/>
    </row>
    <row r="97" spans="1:16" s="73" customFormat="1" hidden="1">
      <c r="A97" s="75"/>
      <c r="B97" s="75" t="str">
        <f t="shared" si="16"/>
        <v>b</v>
      </c>
      <c r="C97" s="32"/>
      <c r="D97" s="59" t="s">
        <v>86</v>
      </c>
      <c r="E97" s="138"/>
      <c r="F97" s="138"/>
      <c r="G97" s="161"/>
      <c r="H97" s="133">
        <f t="shared" si="23"/>
        <v>0</v>
      </c>
      <c r="I97" s="138"/>
      <c r="J97" s="138"/>
      <c r="K97" s="133">
        <f t="shared" si="24"/>
        <v>0</v>
      </c>
      <c r="L97" s="138"/>
      <c r="M97" s="138"/>
      <c r="N97" s="133">
        <f t="shared" si="25"/>
        <v>0</v>
      </c>
      <c r="O97" s="138"/>
      <c r="P97" s="138"/>
    </row>
    <row r="98" spans="1:16" s="73" customFormat="1" hidden="1">
      <c r="A98" s="75"/>
      <c r="B98" s="75" t="str">
        <f t="shared" si="16"/>
        <v>b</v>
      </c>
      <c r="C98" s="32"/>
      <c r="D98" s="59" t="s">
        <v>87</v>
      </c>
      <c r="E98" s="141">
        <f t="shared" ref="E98:P98" si="26">E99+E102+E105</f>
        <v>0</v>
      </c>
      <c r="F98" s="141">
        <f t="shared" si="26"/>
        <v>0</v>
      </c>
      <c r="G98" s="165">
        <f t="shared" si="26"/>
        <v>0</v>
      </c>
      <c r="H98" s="141">
        <f t="shared" si="26"/>
        <v>0</v>
      </c>
      <c r="I98" s="141">
        <f t="shared" si="26"/>
        <v>0</v>
      </c>
      <c r="J98" s="141">
        <f t="shared" si="26"/>
        <v>0</v>
      </c>
      <c r="K98" s="141">
        <f t="shared" si="26"/>
        <v>0</v>
      </c>
      <c r="L98" s="141">
        <f t="shared" si="26"/>
        <v>0</v>
      </c>
      <c r="M98" s="141">
        <f t="shared" si="26"/>
        <v>0</v>
      </c>
      <c r="N98" s="141">
        <f t="shared" si="26"/>
        <v>0</v>
      </c>
      <c r="O98" s="141">
        <f t="shared" si="26"/>
        <v>0</v>
      </c>
      <c r="P98" s="141">
        <f t="shared" si="26"/>
        <v>0</v>
      </c>
    </row>
    <row r="99" spans="1:16" s="73" customFormat="1" hidden="1">
      <c r="A99" s="75"/>
      <c r="B99" s="75" t="str">
        <f t="shared" si="16"/>
        <v>b</v>
      </c>
      <c r="C99" s="33"/>
      <c r="D99" s="76" t="s">
        <v>88</v>
      </c>
      <c r="E99" s="132">
        <f t="shared" ref="E99:P99" si="27">SUM(E100:E101)</f>
        <v>0</v>
      </c>
      <c r="F99" s="132">
        <f t="shared" si="27"/>
        <v>0</v>
      </c>
      <c r="G99" s="159">
        <f t="shared" si="27"/>
        <v>0</v>
      </c>
      <c r="H99" s="132">
        <f t="shared" si="27"/>
        <v>0</v>
      </c>
      <c r="I99" s="132">
        <f t="shared" si="27"/>
        <v>0</v>
      </c>
      <c r="J99" s="132">
        <f t="shared" si="27"/>
        <v>0</v>
      </c>
      <c r="K99" s="132">
        <f t="shared" si="27"/>
        <v>0</v>
      </c>
      <c r="L99" s="132">
        <f t="shared" si="27"/>
        <v>0</v>
      </c>
      <c r="M99" s="132">
        <f t="shared" si="27"/>
        <v>0</v>
      </c>
      <c r="N99" s="132">
        <f t="shared" si="27"/>
        <v>0</v>
      </c>
      <c r="O99" s="132">
        <f t="shared" si="27"/>
        <v>0</v>
      </c>
      <c r="P99" s="132">
        <f t="shared" si="27"/>
        <v>0</v>
      </c>
    </row>
    <row r="100" spans="1:16" s="73" customFormat="1" hidden="1">
      <c r="A100" s="75"/>
      <c r="B100" s="75" t="str">
        <f t="shared" si="16"/>
        <v>b</v>
      </c>
      <c r="C100" s="34"/>
      <c r="D100" s="77" t="s">
        <v>89</v>
      </c>
      <c r="E100" s="132"/>
      <c r="F100" s="132"/>
      <c r="G100" s="159"/>
      <c r="H100" s="133">
        <f>SUM(I100:J100)</f>
        <v>0</v>
      </c>
      <c r="I100" s="132"/>
      <c r="J100" s="132"/>
      <c r="K100" s="133">
        <f>SUM(L100:M100)</f>
        <v>0</v>
      </c>
      <c r="L100" s="132"/>
      <c r="M100" s="132"/>
      <c r="N100" s="133">
        <f>SUM(O100:P100)</f>
        <v>0</v>
      </c>
      <c r="O100" s="132"/>
      <c r="P100" s="132"/>
    </row>
    <row r="101" spans="1:16" s="73" customFormat="1" hidden="1">
      <c r="A101" s="75"/>
      <c r="B101" s="75" t="str">
        <f t="shared" si="16"/>
        <v>b</v>
      </c>
      <c r="C101" s="34"/>
      <c r="D101" s="77" t="s">
        <v>90</v>
      </c>
      <c r="E101" s="131"/>
      <c r="F101" s="131"/>
      <c r="G101" s="163"/>
      <c r="H101" s="133">
        <f>SUM(I101:J101)</f>
        <v>0</v>
      </c>
      <c r="I101" s="131"/>
      <c r="J101" s="131"/>
      <c r="K101" s="133">
        <f>SUM(L101:M101)</f>
        <v>0</v>
      </c>
      <c r="L101" s="131"/>
      <c r="M101" s="131"/>
      <c r="N101" s="133">
        <f>SUM(O101:P101)</f>
        <v>0</v>
      </c>
      <c r="O101" s="131"/>
      <c r="P101" s="131"/>
    </row>
    <row r="102" spans="1:16" s="73" customFormat="1" hidden="1">
      <c r="A102" s="75"/>
      <c r="B102" s="75" t="str">
        <f t="shared" si="16"/>
        <v>b</v>
      </c>
      <c r="C102" s="33"/>
      <c r="D102" s="76" t="s">
        <v>91</v>
      </c>
      <c r="E102" s="132">
        <f t="shared" ref="E102:P102" si="28">SUM(E103:E104)</f>
        <v>0</v>
      </c>
      <c r="F102" s="132">
        <f t="shared" si="28"/>
        <v>0</v>
      </c>
      <c r="G102" s="159">
        <f t="shared" si="28"/>
        <v>0</v>
      </c>
      <c r="H102" s="132">
        <f t="shared" si="28"/>
        <v>0</v>
      </c>
      <c r="I102" s="132">
        <f t="shared" si="28"/>
        <v>0</v>
      </c>
      <c r="J102" s="132">
        <f t="shared" si="28"/>
        <v>0</v>
      </c>
      <c r="K102" s="132">
        <f t="shared" si="28"/>
        <v>0</v>
      </c>
      <c r="L102" s="132">
        <f t="shared" si="28"/>
        <v>0</v>
      </c>
      <c r="M102" s="132">
        <f t="shared" si="28"/>
        <v>0</v>
      </c>
      <c r="N102" s="132">
        <f t="shared" si="28"/>
        <v>0</v>
      </c>
      <c r="O102" s="132">
        <f t="shared" si="28"/>
        <v>0</v>
      </c>
      <c r="P102" s="132">
        <f t="shared" si="28"/>
        <v>0</v>
      </c>
    </row>
    <row r="103" spans="1:16" s="73" customFormat="1" hidden="1">
      <c r="A103" s="75"/>
      <c r="B103" s="75" t="str">
        <f t="shared" si="16"/>
        <v>b</v>
      </c>
      <c r="C103" s="34"/>
      <c r="D103" s="77" t="s">
        <v>89</v>
      </c>
      <c r="E103" s="132"/>
      <c r="F103" s="132"/>
      <c r="G103" s="159"/>
      <c r="H103" s="133">
        <f>SUM(I103:J103)</f>
        <v>0</v>
      </c>
      <c r="I103" s="132"/>
      <c r="J103" s="132"/>
      <c r="K103" s="133">
        <f>SUM(L103:M103)</f>
        <v>0</v>
      </c>
      <c r="L103" s="132"/>
      <c r="M103" s="132"/>
      <c r="N103" s="133">
        <f>SUM(O103:P103)</f>
        <v>0</v>
      </c>
      <c r="O103" s="132"/>
      <c r="P103" s="132"/>
    </row>
    <row r="104" spans="1:16" s="73" customFormat="1" hidden="1">
      <c r="A104" s="75"/>
      <c r="B104" s="75" t="str">
        <f t="shared" si="16"/>
        <v>b</v>
      </c>
      <c r="C104" s="34"/>
      <c r="D104" s="77" t="s">
        <v>90</v>
      </c>
      <c r="E104" s="131"/>
      <c r="F104" s="131"/>
      <c r="G104" s="163"/>
      <c r="H104" s="133">
        <f>SUM(I104:J104)</f>
        <v>0</v>
      </c>
      <c r="I104" s="131"/>
      <c r="J104" s="131"/>
      <c r="K104" s="133">
        <f>SUM(L104:M104)</f>
        <v>0</v>
      </c>
      <c r="L104" s="131"/>
      <c r="M104" s="131"/>
      <c r="N104" s="133">
        <f>SUM(O104:P104)</f>
        <v>0</v>
      </c>
      <c r="O104" s="131"/>
      <c r="P104" s="131"/>
    </row>
    <row r="105" spans="1:16" s="73" customFormat="1" hidden="1">
      <c r="A105" s="75"/>
      <c r="B105" s="75" t="str">
        <f t="shared" si="16"/>
        <v>b</v>
      </c>
      <c r="C105" s="33"/>
      <c r="D105" s="76" t="s">
        <v>92</v>
      </c>
      <c r="E105" s="132">
        <f t="shared" ref="E105:P105" si="29">SUM(E106:E107)</f>
        <v>0</v>
      </c>
      <c r="F105" s="132">
        <f t="shared" si="29"/>
        <v>0</v>
      </c>
      <c r="G105" s="159">
        <f t="shared" si="29"/>
        <v>0</v>
      </c>
      <c r="H105" s="132">
        <f t="shared" si="29"/>
        <v>0</v>
      </c>
      <c r="I105" s="132">
        <f t="shared" si="29"/>
        <v>0</v>
      </c>
      <c r="J105" s="132">
        <f t="shared" si="29"/>
        <v>0</v>
      </c>
      <c r="K105" s="132">
        <f t="shared" si="29"/>
        <v>0</v>
      </c>
      <c r="L105" s="132">
        <f t="shared" si="29"/>
        <v>0</v>
      </c>
      <c r="M105" s="132">
        <f t="shared" si="29"/>
        <v>0</v>
      </c>
      <c r="N105" s="132">
        <f t="shared" si="29"/>
        <v>0</v>
      </c>
      <c r="O105" s="132">
        <f t="shared" si="29"/>
        <v>0</v>
      </c>
      <c r="P105" s="132">
        <f t="shared" si="29"/>
        <v>0</v>
      </c>
    </row>
    <row r="106" spans="1:16" s="73" customFormat="1" hidden="1">
      <c r="A106" s="75"/>
      <c r="B106" s="75" t="str">
        <f t="shared" si="16"/>
        <v>b</v>
      </c>
      <c r="C106" s="34"/>
      <c r="D106" s="77" t="s">
        <v>89</v>
      </c>
      <c r="E106" s="132"/>
      <c r="F106" s="132"/>
      <c r="G106" s="159"/>
      <c r="H106" s="133">
        <f>SUM(I106:J106)</f>
        <v>0</v>
      </c>
      <c r="I106" s="132"/>
      <c r="J106" s="132"/>
      <c r="K106" s="133">
        <f>SUM(L106:M106)</f>
        <v>0</v>
      </c>
      <c r="L106" s="132"/>
      <c r="M106" s="132"/>
      <c r="N106" s="133">
        <f>SUM(O106:P106)</f>
        <v>0</v>
      </c>
      <c r="O106" s="132"/>
      <c r="P106" s="132"/>
    </row>
    <row r="107" spans="1:16" s="73" customFormat="1" hidden="1">
      <c r="A107" s="75"/>
      <c r="B107" s="75" t="str">
        <f t="shared" si="16"/>
        <v>b</v>
      </c>
      <c r="C107" s="34"/>
      <c r="D107" s="77" t="s">
        <v>90</v>
      </c>
      <c r="E107" s="130"/>
      <c r="F107" s="130"/>
      <c r="G107" s="164"/>
      <c r="H107" s="133">
        <f>SUM(I107:J107)</f>
        <v>0</v>
      </c>
      <c r="I107" s="130"/>
      <c r="J107" s="130"/>
      <c r="K107" s="133">
        <f>SUM(L107:M107)</f>
        <v>0</v>
      </c>
      <c r="L107" s="130"/>
      <c r="M107" s="130"/>
      <c r="N107" s="133">
        <f>SUM(O107:P107)</f>
        <v>0</v>
      </c>
      <c r="O107" s="130"/>
      <c r="P107" s="130"/>
    </row>
    <row r="108" spans="1:16" s="73" customFormat="1" hidden="1">
      <c r="A108" s="75"/>
      <c r="B108" s="75" t="str">
        <f t="shared" si="16"/>
        <v>b</v>
      </c>
      <c r="C108" s="32"/>
      <c r="D108" s="59" t="s">
        <v>93</v>
      </c>
      <c r="E108" s="141">
        <f t="shared" ref="E108:P108" si="30">E109+E112+E115</f>
        <v>0</v>
      </c>
      <c r="F108" s="141">
        <f t="shared" si="30"/>
        <v>0</v>
      </c>
      <c r="G108" s="165">
        <f t="shared" si="30"/>
        <v>0</v>
      </c>
      <c r="H108" s="141">
        <f t="shared" si="30"/>
        <v>0</v>
      </c>
      <c r="I108" s="141">
        <f t="shared" si="30"/>
        <v>0</v>
      </c>
      <c r="J108" s="141">
        <f t="shared" si="30"/>
        <v>0</v>
      </c>
      <c r="K108" s="141">
        <f t="shared" si="30"/>
        <v>0</v>
      </c>
      <c r="L108" s="141">
        <f t="shared" si="30"/>
        <v>0</v>
      </c>
      <c r="M108" s="141">
        <f t="shared" si="30"/>
        <v>0</v>
      </c>
      <c r="N108" s="141">
        <f t="shared" si="30"/>
        <v>0</v>
      </c>
      <c r="O108" s="141">
        <f t="shared" si="30"/>
        <v>0</v>
      </c>
      <c r="P108" s="141">
        <f t="shared" si="30"/>
        <v>0</v>
      </c>
    </row>
    <row r="109" spans="1:16" s="73" customFormat="1" hidden="1">
      <c r="A109" s="75"/>
      <c r="B109" s="75" t="str">
        <f t="shared" si="16"/>
        <v>b</v>
      </c>
      <c r="C109" s="33"/>
      <c r="D109" s="76" t="s">
        <v>94</v>
      </c>
      <c r="E109" s="132">
        <f t="shared" ref="E109:P109" si="31">SUM(E110:E111)</f>
        <v>0</v>
      </c>
      <c r="F109" s="132">
        <f t="shared" si="31"/>
        <v>0</v>
      </c>
      <c r="G109" s="159">
        <f t="shared" si="31"/>
        <v>0</v>
      </c>
      <c r="H109" s="132">
        <f t="shared" si="31"/>
        <v>0</v>
      </c>
      <c r="I109" s="132">
        <f t="shared" si="31"/>
        <v>0</v>
      </c>
      <c r="J109" s="132">
        <f t="shared" si="31"/>
        <v>0</v>
      </c>
      <c r="K109" s="132">
        <f t="shared" si="31"/>
        <v>0</v>
      </c>
      <c r="L109" s="132">
        <f t="shared" si="31"/>
        <v>0</v>
      </c>
      <c r="M109" s="132">
        <f t="shared" si="31"/>
        <v>0</v>
      </c>
      <c r="N109" s="132">
        <f t="shared" si="31"/>
        <v>0</v>
      </c>
      <c r="O109" s="132">
        <f t="shared" si="31"/>
        <v>0</v>
      </c>
      <c r="P109" s="132">
        <f t="shared" si="31"/>
        <v>0</v>
      </c>
    </row>
    <row r="110" spans="1:16" s="73" customFormat="1" hidden="1">
      <c r="A110" s="75"/>
      <c r="B110" s="75" t="str">
        <f t="shared" si="16"/>
        <v>b</v>
      </c>
      <c r="C110" s="34"/>
      <c r="D110" s="77" t="s">
        <v>95</v>
      </c>
      <c r="E110" s="132"/>
      <c r="F110" s="132"/>
      <c r="G110" s="159"/>
      <c r="H110" s="133">
        <f>SUM(I110:J110)</f>
        <v>0</v>
      </c>
      <c r="I110" s="132"/>
      <c r="J110" s="132"/>
      <c r="K110" s="133">
        <f>SUM(L110:M110)</f>
        <v>0</v>
      </c>
      <c r="L110" s="132"/>
      <c r="M110" s="132"/>
      <c r="N110" s="133">
        <f>SUM(O110:P110)</f>
        <v>0</v>
      </c>
      <c r="O110" s="132"/>
      <c r="P110" s="132"/>
    </row>
    <row r="111" spans="1:16" s="73" customFormat="1" hidden="1">
      <c r="A111" s="75"/>
      <c r="B111" s="75" t="str">
        <f t="shared" si="16"/>
        <v>b</v>
      </c>
      <c r="C111" s="34"/>
      <c r="D111" s="77" t="s">
        <v>96</v>
      </c>
      <c r="E111" s="131"/>
      <c r="F111" s="131"/>
      <c r="G111" s="163"/>
      <c r="H111" s="133">
        <f>SUM(I111:J111)</f>
        <v>0</v>
      </c>
      <c r="I111" s="131"/>
      <c r="J111" s="131"/>
      <c r="K111" s="133">
        <f>SUM(L111:M111)</f>
        <v>0</v>
      </c>
      <c r="L111" s="131"/>
      <c r="M111" s="131"/>
      <c r="N111" s="133">
        <f>SUM(O111:P111)</f>
        <v>0</v>
      </c>
      <c r="O111" s="131"/>
      <c r="P111" s="131"/>
    </row>
    <row r="112" spans="1:16" s="73" customFormat="1" hidden="1">
      <c r="A112" s="75"/>
      <c r="B112" s="75" t="str">
        <f t="shared" si="16"/>
        <v>b</v>
      </c>
      <c r="C112" s="33"/>
      <c r="D112" s="76" t="s">
        <v>97</v>
      </c>
      <c r="E112" s="132">
        <f t="shared" ref="E112:P112" si="32">SUM(E113:E114)</f>
        <v>0</v>
      </c>
      <c r="F112" s="132">
        <f t="shared" si="32"/>
        <v>0</v>
      </c>
      <c r="G112" s="159">
        <f t="shared" si="32"/>
        <v>0</v>
      </c>
      <c r="H112" s="132">
        <f t="shared" si="32"/>
        <v>0</v>
      </c>
      <c r="I112" s="132">
        <f t="shared" si="32"/>
        <v>0</v>
      </c>
      <c r="J112" s="132">
        <f t="shared" si="32"/>
        <v>0</v>
      </c>
      <c r="K112" s="132">
        <f t="shared" si="32"/>
        <v>0</v>
      </c>
      <c r="L112" s="132">
        <f t="shared" si="32"/>
        <v>0</v>
      </c>
      <c r="M112" s="132">
        <f t="shared" si="32"/>
        <v>0</v>
      </c>
      <c r="N112" s="132">
        <f t="shared" si="32"/>
        <v>0</v>
      </c>
      <c r="O112" s="132">
        <f t="shared" si="32"/>
        <v>0</v>
      </c>
      <c r="P112" s="132">
        <f t="shared" si="32"/>
        <v>0</v>
      </c>
    </row>
    <row r="113" spans="1:16" s="73" customFormat="1" hidden="1">
      <c r="A113" s="75"/>
      <c r="B113" s="75" t="str">
        <f t="shared" si="16"/>
        <v>b</v>
      </c>
      <c r="C113" s="34"/>
      <c r="D113" s="77" t="s">
        <v>95</v>
      </c>
      <c r="E113" s="132"/>
      <c r="F113" s="132"/>
      <c r="G113" s="159"/>
      <c r="H113" s="133">
        <f>SUM(I113:J113)</f>
        <v>0</v>
      </c>
      <c r="I113" s="132"/>
      <c r="J113" s="132"/>
      <c r="K113" s="133">
        <f>SUM(L113:M113)</f>
        <v>0</v>
      </c>
      <c r="L113" s="132"/>
      <c r="M113" s="132"/>
      <c r="N113" s="133">
        <f>SUM(O113:P113)</f>
        <v>0</v>
      </c>
      <c r="O113" s="132"/>
      <c r="P113" s="132"/>
    </row>
    <row r="114" spans="1:16" s="73" customFormat="1" hidden="1">
      <c r="A114" s="75"/>
      <c r="B114" s="75" t="str">
        <f t="shared" si="16"/>
        <v>b</v>
      </c>
      <c r="C114" s="34"/>
      <c r="D114" s="77" t="s">
        <v>96</v>
      </c>
      <c r="E114" s="131"/>
      <c r="F114" s="131"/>
      <c r="G114" s="163"/>
      <c r="H114" s="133">
        <f>SUM(I114:J114)</f>
        <v>0</v>
      </c>
      <c r="I114" s="131"/>
      <c r="J114" s="131"/>
      <c r="K114" s="133">
        <f>SUM(L114:M114)</f>
        <v>0</v>
      </c>
      <c r="L114" s="131"/>
      <c r="M114" s="131"/>
      <c r="N114" s="133">
        <f>SUM(O114:P114)</f>
        <v>0</v>
      </c>
      <c r="O114" s="131"/>
      <c r="P114" s="131"/>
    </row>
    <row r="115" spans="1:16" s="73" customFormat="1" ht="36" hidden="1">
      <c r="A115" s="75"/>
      <c r="B115" s="75" t="str">
        <f t="shared" si="16"/>
        <v>b</v>
      </c>
      <c r="C115" s="36"/>
      <c r="D115" s="79" t="s">
        <v>98</v>
      </c>
      <c r="E115" s="132">
        <f t="shared" ref="E115:P115" si="33">SUM(E116:E117)</f>
        <v>0</v>
      </c>
      <c r="F115" s="132">
        <f t="shared" si="33"/>
        <v>0</v>
      </c>
      <c r="G115" s="159">
        <f t="shared" si="33"/>
        <v>0</v>
      </c>
      <c r="H115" s="132">
        <f t="shared" si="33"/>
        <v>0</v>
      </c>
      <c r="I115" s="132">
        <f t="shared" si="33"/>
        <v>0</v>
      </c>
      <c r="J115" s="132">
        <f t="shared" si="33"/>
        <v>0</v>
      </c>
      <c r="K115" s="132">
        <f t="shared" si="33"/>
        <v>0</v>
      </c>
      <c r="L115" s="132">
        <f t="shared" si="33"/>
        <v>0</v>
      </c>
      <c r="M115" s="132">
        <f t="shared" si="33"/>
        <v>0</v>
      </c>
      <c r="N115" s="132">
        <f t="shared" si="33"/>
        <v>0</v>
      </c>
      <c r="O115" s="132">
        <f t="shared" si="33"/>
        <v>0</v>
      </c>
      <c r="P115" s="132">
        <f t="shared" si="33"/>
        <v>0</v>
      </c>
    </row>
    <row r="116" spans="1:16" s="73" customFormat="1" hidden="1">
      <c r="A116" s="75"/>
      <c r="B116" s="75" t="str">
        <f t="shared" si="16"/>
        <v>b</v>
      </c>
      <c r="C116" s="34"/>
      <c r="D116" s="77" t="s">
        <v>95</v>
      </c>
      <c r="E116" s="132"/>
      <c r="F116" s="132"/>
      <c r="G116" s="159"/>
      <c r="H116" s="133">
        <f>SUM(I116:J116)</f>
        <v>0</v>
      </c>
      <c r="I116" s="132"/>
      <c r="J116" s="132"/>
      <c r="K116" s="133">
        <f>SUM(L116:M116)</f>
        <v>0</v>
      </c>
      <c r="L116" s="132"/>
      <c r="M116" s="132"/>
      <c r="N116" s="133">
        <f>SUM(O116:P116)</f>
        <v>0</v>
      </c>
      <c r="O116" s="132"/>
      <c r="P116" s="132"/>
    </row>
    <row r="117" spans="1:16" s="73" customFormat="1" hidden="1">
      <c r="A117" s="75"/>
      <c r="B117" s="75" t="str">
        <f t="shared" si="16"/>
        <v>b</v>
      </c>
      <c r="C117" s="34"/>
      <c r="D117" s="77" t="s">
        <v>96</v>
      </c>
      <c r="E117" s="130"/>
      <c r="F117" s="130"/>
      <c r="G117" s="164"/>
      <c r="H117" s="133">
        <f>SUM(I117:J117)</f>
        <v>0</v>
      </c>
      <c r="I117" s="130"/>
      <c r="J117" s="130"/>
      <c r="K117" s="133">
        <f>SUM(L117:M117)</f>
        <v>0</v>
      </c>
      <c r="L117" s="130"/>
      <c r="M117" s="130"/>
      <c r="N117" s="133">
        <f>SUM(O117:P117)</f>
        <v>0</v>
      </c>
      <c r="O117" s="130"/>
      <c r="P117" s="130"/>
    </row>
    <row r="118" spans="1:16" s="73" customFormat="1" hidden="1">
      <c r="A118" s="75"/>
      <c r="B118" s="75" t="str">
        <f t="shared" si="16"/>
        <v>b</v>
      </c>
      <c r="C118" s="32"/>
      <c r="D118" s="59" t="s">
        <v>99</v>
      </c>
      <c r="E118" s="141">
        <f>E119+E120</f>
        <v>0</v>
      </c>
      <c r="F118" s="141">
        <f t="shared" ref="F118:P118" si="34">F119+F120</f>
        <v>0</v>
      </c>
      <c r="G118" s="165">
        <f t="shared" si="34"/>
        <v>0</v>
      </c>
      <c r="H118" s="141">
        <f t="shared" si="34"/>
        <v>0</v>
      </c>
      <c r="I118" s="141">
        <f t="shared" si="34"/>
        <v>0</v>
      </c>
      <c r="J118" s="141">
        <f t="shared" si="34"/>
        <v>0</v>
      </c>
      <c r="K118" s="141">
        <f t="shared" si="34"/>
        <v>0</v>
      </c>
      <c r="L118" s="141">
        <f t="shared" si="34"/>
        <v>0</v>
      </c>
      <c r="M118" s="141">
        <f t="shared" si="34"/>
        <v>0</v>
      </c>
      <c r="N118" s="141">
        <f t="shared" si="34"/>
        <v>0</v>
      </c>
      <c r="O118" s="141">
        <f t="shared" si="34"/>
        <v>0</v>
      </c>
      <c r="P118" s="141">
        <f t="shared" si="34"/>
        <v>0</v>
      </c>
    </row>
    <row r="119" spans="1:16" s="73" customFormat="1" ht="16.5" hidden="1" customHeight="1">
      <c r="A119" s="75"/>
      <c r="B119" s="75" t="str">
        <f t="shared" si="16"/>
        <v>b</v>
      </c>
      <c r="C119" s="33"/>
      <c r="D119" s="76" t="s">
        <v>100</v>
      </c>
      <c r="E119" s="131"/>
      <c r="F119" s="131"/>
      <c r="G119" s="163"/>
      <c r="H119" s="133">
        <f>SUM(I119:J119)</f>
        <v>0</v>
      </c>
      <c r="I119" s="131"/>
      <c r="J119" s="131"/>
      <c r="K119" s="133">
        <f>SUM(L119:M119)</f>
        <v>0</v>
      </c>
      <c r="L119" s="131"/>
      <c r="M119" s="131"/>
      <c r="N119" s="133">
        <f>SUM(O119:P119)</f>
        <v>0</v>
      </c>
      <c r="O119" s="131"/>
      <c r="P119" s="131"/>
    </row>
    <row r="120" spans="1:16" s="73" customFormat="1" hidden="1">
      <c r="A120" s="75"/>
      <c r="B120" s="75" t="str">
        <f t="shared" si="16"/>
        <v>b</v>
      </c>
      <c r="C120" s="33"/>
      <c r="D120" s="76" t="s">
        <v>101</v>
      </c>
      <c r="E120" s="132">
        <f t="shared" ref="E120:P120" si="35">E121+E140</f>
        <v>0</v>
      </c>
      <c r="F120" s="132">
        <f t="shared" si="35"/>
        <v>0</v>
      </c>
      <c r="G120" s="159">
        <f t="shared" si="35"/>
        <v>0</v>
      </c>
      <c r="H120" s="132">
        <f t="shared" si="35"/>
        <v>0</v>
      </c>
      <c r="I120" s="132">
        <f t="shared" si="35"/>
        <v>0</v>
      </c>
      <c r="J120" s="132">
        <f t="shared" si="35"/>
        <v>0</v>
      </c>
      <c r="K120" s="132">
        <f t="shared" si="35"/>
        <v>0</v>
      </c>
      <c r="L120" s="132">
        <f t="shared" si="35"/>
        <v>0</v>
      </c>
      <c r="M120" s="132">
        <f t="shared" si="35"/>
        <v>0</v>
      </c>
      <c r="N120" s="132">
        <f t="shared" si="35"/>
        <v>0</v>
      </c>
      <c r="O120" s="132">
        <f t="shared" si="35"/>
        <v>0</v>
      </c>
      <c r="P120" s="132">
        <f t="shared" si="35"/>
        <v>0</v>
      </c>
    </row>
    <row r="121" spans="1:16" s="73" customFormat="1" hidden="1">
      <c r="A121" s="75"/>
      <c r="B121" s="75" t="str">
        <f t="shared" si="16"/>
        <v>b</v>
      </c>
      <c r="C121" s="37"/>
      <c r="D121" s="80" t="s">
        <v>102</v>
      </c>
      <c r="E121" s="133">
        <f>SUM(E122:E139)</f>
        <v>0</v>
      </c>
      <c r="F121" s="133">
        <f t="shared" ref="F121:P121" si="36">SUM(F122:F139)</f>
        <v>0</v>
      </c>
      <c r="G121" s="158">
        <f t="shared" si="36"/>
        <v>0</v>
      </c>
      <c r="H121" s="133">
        <f t="shared" si="36"/>
        <v>0</v>
      </c>
      <c r="I121" s="133">
        <f t="shared" si="36"/>
        <v>0</v>
      </c>
      <c r="J121" s="133">
        <f t="shared" si="36"/>
        <v>0</v>
      </c>
      <c r="K121" s="133">
        <f t="shared" si="36"/>
        <v>0</v>
      </c>
      <c r="L121" s="133">
        <f t="shared" si="36"/>
        <v>0</v>
      </c>
      <c r="M121" s="133">
        <f t="shared" si="36"/>
        <v>0</v>
      </c>
      <c r="N121" s="133">
        <f t="shared" si="36"/>
        <v>0</v>
      </c>
      <c r="O121" s="133">
        <f t="shared" si="36"/>
        <v>0</v>
      </c>
      <c r="P121" s="133">
        <f t="shared" si="36"/>
        <v>0</v>
      </c>
    </row>
    <row r="122" spans="1:16" s="73" customFormat="1" ht="54" hidden="1">
      <c r="A122" s="75"/>
      <c r="B122" s="75" t="str">
        <f t="shared" si="16"/>
        <v>b</v>
      </c>
      <c r="C122" s="35"/>
      <c r="D122" s="78" t="s">
        <v>103</v>
      </c>
      <c r="E122" s="133"/>
      <c r="F122" s="133"/>
      <c r="G122" s="158"/>
      <c r="H122" s="133">
        <f t="shared" ref="H122:H140" si="37">SUM(I122:J122)</f>
        <v>0</v>
      </c>
      <c r="I122" s="133"/>
      <c r="J122" s="133"/>
      <c r="K122" s="133">
        <f t="shared" ref="K122:K140" si="38">SUM(L122:M122)</f>
        <v>0</v>
      </c>
      <c r="L122" s="133"/>
      <c r="M122" s="133"/>
      <c r="N122" s="133">
        <f t="shared" ref="N122:N140" si="39">SUM(O122:P122)</f>
        <v>0</v>
      </c>
      <c r="O122" s="133"/>
      <c r="P122" s="133"/>
    </row>
    <row r="123" spans="1:16" s="73" customFormat="1" hidden="1">
      <c r="A123" s="75"/>
      <c r="B123" s="75" t="str">
        <f t="shared" si="16"/>
        <v>b</v>
      </c>
      <c r="C123" s="35"/>
      <c r="D123" s="78" t="s">
        <v>299</v>
      </c>
      <c r="E123" s="133"/>
      <c r="F123" s="133"/>
      <c r="G123" s="158"/>
      <c r="H123" s="133">
        <f t="shared" si="37"/>
        <v>0</v>
      </c>
      <c r="I123" s="133"/>
      <c r="J123" s="133"/>
      <c r="K123" s="133">
        <f t="shared" si="38"/>
        <v>0</v>
      </c>
      <c r="L123" s="133"/>
      <c r="M123" s="133"/>
      <c r="N123" s="133">
        <f t="shared" si="39"/>
        <v>0</v>
      </c>
      <c r="O123" s="133"/>
      <c r="P123" s="133"/>
    </row>
    <row r="124" spans="1:16" s="73" customFormat="1" hidden="1">
      <c r="A124" s="75"/>
      <c r="B124" s="75" t="str">
        <f t="shared" si="16"/>
        <v>b</v>
      </c>
      <c r="C124" s="35"/>
      <c r="D124" s="78" t="s">
        <v>105</v>
      </c>
      <c r="E124" s="133"/>
      <c r="F124" s="133"/>
      <c r="G124" s="158"/>
      <c r="H124" s="133">
        <f t="shared" si="37"/>
        <v>0</v>
      </c>
      <c r="I124" s="133"/>
      <c r="J124" s="133"/>
      <c r="K124" s="133">
        <f t="shared" si="38"/>
        <v>0</v>
      </c>
      <c r="L124" s="133"/>
      <c r="M124" s="133"/>
      <c r="N124" s="133">
        <f t="shared" si="39"/>
        <v>0</v>
      </c>
      <c r="O124" s="133"/>
      <c r="P124" s="133"/>
    </row>
    <row r="125" spans="1:16" s="73" customFormat="1" ht="36" hidden="1">
      <c r="A125" s="75"/>
      <c r="B125" s="75" t="str">
        <f t="shared" si="16"/>
        <v>b</v>
      </c>
      <c r="C125" s="35"/>
      <c r="D125" s="78" t="s">
        <v>106</v>
      </c>
      <c r="E125" s="133"/>
      <c r="F125" s="133"/>
      <c r="G125" s="158"/>
      <c r="H125" s="133">
        <f t="shared" si="37"/>
        <v>0</v>
      </c>
      <c r="I125" s="133"/>
      <c r="J125" s="133"/>
      <c r="K125" s="133">
        <f t="shared" si="38"/>
        <v>0</v>
      </c>
      <c r="L125" s="133"/>
      <c r="M125" s="133"/>
      <c r="N125" s="133">
        <f t="shared" si="39"/>
        <v>0</v>
      </c>
      <c r="O125" s="133"/>
      <c r="P125" s="133"/>
    </row>
    <row r="126" spans="1:16" s="73" customFormat="1" hidden="1">
      <c r="A126" s="75"/>
      <c r="B126" s="75" t="str">
        <f t="shared" si="16"/>
        <v>b</v>
      </c>
      <c r="C126" s="35"/>
      <c r="D126" s="78" t="s">
        <v>107</v>
      </c>
      <c r="E126" s="133"/>
      <c r="F126" s="133"/>
      <c r="G126" s="158"/>
      <c r="H126" s="133">
        <f t="shared" si="37"/>
        <v>0</v>
      </c>
      <c r="I126" s="133"/>
      <c r="J126" s="133"/>
      <c r="K126" s="133">
        <f t="shared" si="38"/>
        <v>0</v>
      </c>
      <c r="L126" s="133"/>
      <c r="M126" s="133"/>
      <c r="N126" s="133">
        <f t="shared" si="39"/>
        <v>0</v>
      </c>
      <c r="O126" s="133"/>
      <c r="P126" s="133"/>
    </row>
    <row r="127" spans="1:16" s="73" customFormat="1" hidden="1">
      <c r="A127" s="75"/>
      <c r="B127" s="75" t="str">
        <f t="shared" si="16"/>
        <v>b</v>
      </c>
      <c r="C127" s="35"/>
      <c r="D127" s="78" t="s">
        <v>108</v>
      </c>
      <c r="E127" s="133"/>
      <c r="F127" s="133"/>
      <c r="G127" s="158"/>
      <c r="H127" s="133">
        <f t="shared" si="37"/>
        <v>0</v>
      </c>
      <c r="I127" s="133"/>
      <c r="J127" s="133"/>
      <c r="K127" s="133">
        <f t="shared" si="38"/>
        <v>0</v>
      </c>
      <c r="L127" s="133"/>
      <c r="M127" s="133"/>
      <c r="N127" s="133">
        <f t="shared" si="39"/>
        <v>0</v>
      </c>
      <c r="O127" s="133"/>
      <c r="P127" s="133"/>
    </row>
    <row r="128" spans="1:16" s="73" customFormat="1" hidden="1">
      <c r="A128" s="75"/>
      <c r="B128" s="75" t="str">
        <f t="shared" si="16"/>
        <v>b</v>
      </c>
      <c r="C128" s="35"/>
      <c r="D128" s="78" t="s">
        <v>109</v>
      </c>
      <c r="E128" s="133"/>
      <c r="F128" s="133"/>
      <c r="G128" s="158"/>
      <c r="H128" s="133">
        <f t="shared" si="37"/>
        <v>0</v>
      </c>
      <c r="I128" s="133"/>
      <c r="J128" s="133"/>
      <c r="K128" s="133">
        <f t="shared" si="38"/>
        <v>0</v>
      </c>
      <c r="L128" s="133"/>
      <c r="M128" s="133"/>
      <c r="N128" s="133">
        <f t="shared" si="39"/>
        <v>0</v>
      </c>
      <c r="O128" s="133"/>
      <c r="P128" s="133"/>
    </row>
    <row r="129" spans="1:16" s="73" customFormat="1" hidden="1">
      <c r="A129" s="75"/>
      <c r="B129" s="75" t="str">
        <f t="shared" si="16"/>
        <v>b</v>
      </c>
      <c r="C129" s="35"/>
      <c r="D129" s="78" t="s">
        <v>110</v>
      </c>
      <c r="E129" s="133"/>
      <c r="F129" s="133"/>
      <c r="G129" s="158"/>
      <c r="H129" s="133">
        <f t="shared" si="37"/>
        <v>0</v>
      </c>
      <c r="I129" s="133"/>
      <c r="J129" s="133"/>
      <c r="K129" s="133">
        <f t="shared" si="38"/>
        <v>0</v>
      </c>
      <c r="L129" s="133"/>
      <c r="M129" s="133"/>
      <c r="N129" s="133">
        <f t="shared" si="39"/>
        <v>0</v>
      </c>
      <c r="O129" s="133"/>
      <c r="P129" s="133"/>
    </row>
    <row r="130" spans="1:16" s="73" customFormat="1" hidden="1">
      <c r="A130" s="75"/>
      <c r="B130" s="75" t="str">
        <f t="shared" si="16"/>
        <v>b</v>
      </c>
      <c r="C130" s="35"/>
      <c r="D130" s="78" t="s">
        <v>111</v>
      </c>
      <c r="E130" s="133"/>
      <c r="F130" s="133"/>
      <c r="G130" s="158"/>
      <c r="H130" s="133">
        <f t="shared" si="37"/>
        <v>0</v>
      </c>
      <c r="I130" s="133"/>
      <c r="J130" s="133"/>
      <c r="K130" s="133">
        <f t="shared" si="38"/>
        <v>0</v>
      </c>
      <c r="L130" s="133"/>
      <c r="M130" s="133"/>
      <c r="N130" s="133">
        <f t="shared" si="39"/>
        <v>0</v>
      </c>
      <c r="O130" s="133"/>
      <c r="P130" s="133"/>
    </row>
    <row r="131" spans="1:16" s="73" customFormat="1" hidden="1">
      <c r="A131" s="75"/>
      <c r="B131" s="75" t="str">
        <f t="shared" si="16"/>
        <v>b</v>
      </c>
      <c r="C131" s="35"/>
      <c r="D131" s="78" t="s">
        <v>112</v>
      </c>
      <c r="E131" s="133"/>
      <c r="F131" s="133"/>
      <c r="G131" s="158"/>
      <c r="H131" s="133">
        <f t="shared" si="37"/>
        <v>0</v>
      </c>
      <c r="I131" s="133"/>
      <c r="J131" s="133"/>
      <c r="K131" s="133">
        <f t="shared" si="38"/>
        <v>0</v>
      </c>
      <c r="L131" s="133"/>
      <c r="M131" s="133"/>
      <c r="N131" s="133">
        <f t="shared" si="39"/>
        <v>0</v>
      </c>
      <c r="O131" s="133"/>
      <c r="P131" s="133"/>
    </row>
    <row r="132" spans="1:16" s="73" customFormat="1" ht="36" hidden="1">
      <c r="A132" s="75"/>
      <c r="B132" s="75" t="str">
        <f t="shared" si="16"/>
        <v>b</v>
      </c>
      <c r="C132" s="35"/>
      <c r="D132" s="78" t="s">
        <v>113</v>
      </c>
      <c r="E132" s="133"/>
      <c r="F132" s="133"/>
      <c r="G132" s="158"/>
      <c r="H132" s="133">
        <f t="shared" si="37"/>
        <v>0</v>
      </c>
      <c r="I132" s="133"/>
      <c r="J132" s="133"/>
      <c r="K132" s="133">
        <f t="shared" si="38"/>
        <v>0</v>
      </c>
      <c r="L132" s="133"/>
      <c r="M132" s="133"/>
      <c r="N132" s="133">
        <f t="shared" si="39"/>
        <v>0</v>
      </c>
      <c r="O132" s="133"/>
      <c r="P132" s="133"/>
    </row>
    <row r="133" spans="1:16" s="73" customFormat="1" ht="36" hidden="1">
      <c r="A133" s="75"/>
      <c r="B133" s="75" t="str">
        <f t="shared" si="16"/>
        <v>b</v>
      </c>
      <c r="C133" s="35"/>
      <c r="D133" s="78" t="s">
        <v>114</v>
      </c>
      <c r="E133" s="133"/>
      <c r="F133" s="133"/>
      <c r="G133" s="158"/>
      <c r="H133" s="133">
        <f t="shared" si="37"/>
        <v>0</v>
      </c>
      <c r="I133" s="133"/>
      <c r="J133" s="133"/>
      <c r="K133" s="133">
        <f t="shared" si="38"/>
        <v>0</v>
      </c>
      <c r="L133" s="133"/>
      <c r="M133" s="133"/>
      <c r="N133" s="133">
        <f t="shared" si="39"/>
        <v>0</v>
      </c>
      <c r="O133" s="133"/>
      <c r="P133" s="133"/>
    </row>
    <row r="134" spans="1:16" s="73" customFormat="1" ht="36" hidden="1">
      <c r="A134" s="75"/>
      <c r="B134" s="75" t="str">
        <f t="shared" si="16"/>
        <v>b</v>
      </c>
      <c r="C134" s="35"/>
      <c r="D134" s="78" t="s">
        <v>115</v>
      </c>
      <c r="E134" s="133"/>
      <c r="F134" s="133"/>
      <c r="G134" s="158"/>
      <c r="H134" s="133">
        <f t="shared" si="37"/>
        <v>0</v>
      </c>
      <c r="I134" s="133"/>
      <c r="J134" s="133"/>
      <c r="K134" s="133">
        <f t="shared" si="38"/>
        <v>0</v>
      </c>
      <c r="L134" s="133"/>
      <c r="M134" s="133"/>
      <c r="N134" s="133">
        <f t="shared" si="39"/>
        <v>0</v>
      </c>
      <c r="O134" s="133"/>
      <c r="P134" s="133"/>
    </row>
    <row r="135" spans="1:16" s="73" customFormat="1" ht="36" hidden="1">
      <c r="A135" s="75"/>
      <c r="B135" s="75" t="str">
        <f t="shared" si="16"/>
        <v>b</v>
      </c>
      <c r="C135" s="35"/>
      <c r="D135" s="78" t="s">
        <v>116</v>
      </c>
      <c r="E135" s="133"/>
      <c r="F135" s="133"/>
      <c r="G135" s="158"/>
      <c r="H135" s="133">
        <f t="shared" si="37"/>
        <v>0</v>
      </c>
      <c r="I135" s="133"/>
      <c r="J135" s="133"/>
      <c r="K135" s="133">
        <f t="shared" si="38"/>
        <v>0</v>
      </c>
      <c r="L135" s="133"/>
      <c r="M135" s="133"/>
      <c r="N135" s="133">
        <f t="shared" si="39"/>
        <v>0</v>
      </c>
      <c r="O135" s="133"/>
      <c r="P135" s="133"/>
    </row>
    <row r="136" spans="1:16" s="73" customFormat="1" ht="41.25" hidden="1" customHeight="1">
      <c r="A136" s="75"/>
      <c r="B136" s="75" t="str">
        <f t="shared" si="16"/>
        <v>b</v>
      </c>
      <c r="C136" s="35"/>
      <c r="D136" s="78" t="s">
        <v>300</v>
      </c>
      <c r="E136" s="133"/>
      <c r="F136" s="133"/>
      <c r="G136" s="158"/>
      <c r="H136" s="133">
        <f t="shared" si="37"/>
        <v>0</v>
      </c>
      <c r="I136" s="133"/>
      <c r="J136" s="133"/>
      <c r="K136" s="133">
        <f t="shared" si="38"/>
        <v>0</v>
      </c>
      <c r="L136" s="133"/>
      <c r="M136" s="133"/>
      <c r="N136" s="133">
        <f t="shared" si="39"/>
        <v>0</v>
      </c>
      <c r="O136" s="133"/>
      <c r="P136" s="133"/>
    </row>
    <row r="137" spans="1:16" s="73" customFormat="1" hidden="1">
      <c r="A137" s="75"/>
      <c r="B137" s="75" t="str">
        <f t="shared" ref="B137:B200" si="40">IF(OR(E137&lt;&gt;0,F137&lt;&gt;0,H137&lt;&gt;0,I137&lt;&gt;0,J137&lt;&gt;0),"a","b")</f>
        <v>b</v>
      </c>
      <c r="C137" s="35"/>
      <c r="D137" s="78" t="s">
        <v>118</v>
      </c>
      <c r="E137" s="133"/>
      <c r="F137" s="133"/>
      <c r="G137" s="158"/>
      <c r="H137" s="133">
        <f t="shared" si="37"/>
        <v>0</v>
      </c>
      <c r="I137" s="133"/>
      <c r="J137" s="133"/>
      <c r="K137" s="133">
        <f t="shared" si="38"/>
        <v>0</v>
      </c>
      <c r="L137" s="133"/>
      <c r="M137" s="133"/>
      <c r="N137" s="133">
        <f t="shared" si="39"/>
        <v>0</v>
      </c>
      <c r="O137" s="133"/>
      <c r="P137" s="133"/>
    </row>
    <row r="138" spans="1:16" s="73" customFormat="1" hidden="1">
      <c r="A138" s="75"/>
      <c r="B138" s="75" t="str">
        <f t="shared" si="40"/>
        <v>b</v>
      </c>
      <c r="C138" s="35"/>
      <c r="D138" s="78" t="s">
        <v>119</v>
      </c>
      <c r="E138" s="133"/>
      <c r="F138" s="133"/>
      <c r="G138" s="158"/>
      <c r="H138" s="133">
        <f t="shared" si="37"/>
        <v>0</v>
      </c>
      <c r="I138" s="133"/>
      <c r="J138" s="133"/>
      <c r="K138" s="133">
        <f t="shared" si="38"/>
        <v>0</v>
      </c>
      <c r="L138" s="133"/>
      <c r="M138" s="133"/>
      <c r="N138" s="133">
        <f t="shared" si="39"/>
        <v>0</v>
      </c>
      <c r="O138" s="133"/>
      <c r="P138" s="133"/>
    </row>
    <row r="139" spans="1:16" s="73" customFormat="1" ht="36" hidden="1">
      <c r="A139" s="75"/>
      <c r="B139" s="75" t="str">
        <f t="shared" si="40"/>
        <v>b</v>
      </c>
      <c r="C139" s="35"/>
      <c r="D139" s="78" t="s">
        <v>120</v>
      </c>
      <c r="E139" s="132"/>
      <c r="F139" s="132"/>
      <c r="G139" s="159"/>
      <c r="H139" s="133">
        <f t="shared" si="37"/>
        <v>0</v>
      </c>
      <c r="I139" s="132"/>
      <c r="J139" s="132"/>
      <c r="K139" s="133">
        <f t="shared" si="38"/>
        <v>0</v>
      </c>
      <c r="L139" s="132"/>
      <c r="M139" s="132"/>
      <c r="N139" s="133">
        <f t="shared" si="39"/>
        <v>0</v>
      </c>
      <c r="O139" s="132"/>
      <c r="P139" s="132"/>
    </row>
    <row r="140" spans="1:16" s="73" customFormat="1" hidden="1">
      <c r="A140" s="75"/>
      <c r="B140" s="75" t="str">
        <f t="shared" si="40"/>
        <v>b</v>
      </c>
      <c r="C140" s="34"/>
      <c r="D140" s="77" t="s">
        <v>121</v>
      </c>
      <c r="E140" s="129"/>
      <c r="F140" s="129"/>
      <c r="G140" s="166"/>
      <c r="H140" s="133">
        <f t="shared" si="37"/>
        <v>0</v>
      </c>
      <c r="I140" s="129"/>
      <c r="J140" s="129"/>
      <c r="K140" s="133">
        <f t="shared" si="38"/>
        <v>0</v>
      </c>
      <c r="L140" s="129"/>
      <c r="M140" s="129"/>
      <c r="N140" s="133">
        <f t="shared" si="39"/>
        <v>0</v>
      </c>
      <c r="O140" s="129"/>
      <c r="P140" s="129"/>
    </row>
    <row r="141" spans="1:16" s="73" customFormat="1" hidden="1">
      <c r="A141" s="75" t="s">
        <v>164</v>
      </c>
      <c r="B141" s="75" t="str">
        <f t="shared" si="40"/>
        <v>b</v>
      </c>
      <c r="C141" s="31"/>
      <c r="D141" s="58" t="s">
        <v>167</v>
      </c>
      <c r="E141" s="138">
        <f>E142+E189+E196+E197</f>
        <v>0</v>
      </c>
      <c r="F141" s="138">
        <f t="shared" ref="F141:P141" si="41">F142+F189+F196+F197</f>
        <v>0</v>
      </c>
      <c r="G141" s="161">
        <f t="shared" si="41"/>
        <v>0</v>
      </c>
      <c r="H141" s="138">
        <f t="shared" si="41"/>
        <v>0</v>
      </c>
      <c r="I141" s="138">
        <f t="shared" si="41"/>
        <v>0</v>
      </c>
      <c r="J141" s="138">
        <f t="shared" si="41"/>
        <v>0</v>
      </c>
      <c r="K141" s="138">
        <f t="shared" si="41"/>
        <v>0</v>
      </c>
      <c r="L141" s="138">
        <f t="shared" si="41"/>
        <v>0</v>
      </c>
      <c r="M141" s="138">
        <f t="shared" si="41"/>
        <v>0</v>
      </c>
      <c r="N141" s="138">
        <f t="shared" si="41"/>
        <v>0</v>
      </c>
      <c r="O141" s="138">
        <f t="shared" si="41"/>
        <v>0</v>
      </c>
      <c r="P141" s="138">
        <f t="shared" si="41"/>
        <v>0</v>
      </c>
    </row>
    <row r="142" spans="1:16" s="73" customFormat="1" hidden="1">
      <c r="A142" s="75"/>
      <c r="B142" s="75" t="str">
        <f t="shared" si="40"/>
        <v>b</v>
      </c>
      <c r="C142" s="38"/>
      <c r="D142" s="81" t="s">
        <v>122</v>
      </c>
      <c r="E142" s="131">
        <f>E143+E155+E184</f>
        <v>0</v>
      </c>
      <c r="F142" s="131">
        <f t="shared" ref="F142:P142" si="42">F143+F155+F184</f>
        <v>0</v>
      </c>
      <c r="G142" s="163">
        <f t="shared" si="42"/>
        <v>0</v>
      </c>
      <c r="H142" s="131">
        <f t="shared" si="42"/>
        <v>0</v>
      </c>
      <c r="I142" s="131">
        <f t="shared" si="42"/>
        <v>0</v>
      </c>
      <c r="J142" s="131">
        <f t="shared" si="42"/>
        <v>0</v>
      </c>
      <c r="K142" s="131">
        <f t="shared" si="42"/>
        <v>0</v>
      </c>
      <c r="L142" s="131">
        <f t="shared" si="42"/>
        <v>0</v>
      </c>
      <c r="M142" s="131">
        <f t="shared" si="42"/>
        <v>0</v>
      </c>
      <c r="N142" s="131">
        <f t="shared" si="42"/>
        <v>0</v>
      </c>
      <c r="O142" s="131">
        <f t="shared" si="42"/>
        <v>0</v>
      </c>
      <c r="P142" s="131">
        <f t="shared" si="42"/>
        <v>0</v>
      </c>
    </row>
    <row r="143" spans="1:16" s="73" customFormat="1" hidden="1">
      <c r="A143" s="75"/>
      <c r="B143" s="75" t="str">
        <f t="shared" si="40"/>
        <v>b</v>
      </c>
      <c r="C143" s="33"/>
      <c r="D143" s="76" t="s">
        <v>123</v>
      </c>
      <c r="E143" s="132">
        <f>SUM(E144:E154)</f>
        <v>0</v>
      </c>
      <c r="F143" s="132">
        <f t="shared" ref="F143:P143" si="43">SUM(F144:F154)</f>
        <v>0</v>
      </c>
      <c r="G143" s="159">
        <f t="shared" si="43"/>
        <v>0</v>
      </c>
      <c r="H143" s="132">
        <f t="shared" si="43"/>
        <v>0</v>
      </c>
      <c r="I143" s="132">
        <f t="shared" si="43"/>
        <v>0</v>
      </c>
      <c r="J143" s="132">
        <f t="shared" si="43"/>
        <v>0</v>
      </c>
      <c r="K143" s="132">
        <f t="shared" si="43"/>
        <v>0</v>
      </c>
      <c r="L143" s="132">
        <f t="shared" si="43"/>
        <v>0</v>
      </c>
      <c r="M143" s="132">
        <f t="shared" si="43"/>
        <v>0</v>
      </c>
      <c r="N143" s="132">
        <f t="shared" si="43"/>
        <v>0</v>
      </c>
      <c r="O143" s="132">
        <f t="shared" si="43"/>
        <v>0</v>
      </c>
      <c r="P143" s="132">
        <f t="shared" si="43"/>
        <v>0</v>
      </c>
    </row>
    <row r="144" spans="1:16" s="73" customFormat="1" hidden="1">
      <c r="A144" s="75"/>
      <c r="B144" s="75" t="str">
        <f t="shared" si="40"/>
        <v>b</v>
      </c>
      <c r="C144" s="34"/>
      <c r="D144" s="77" t="s">
        <v>124</v>
      </c>
      <c r="E144" s="132"/>
      <c r="F144" s="132"/>
      <c r="G144" s="159"/>
      <c r="H144" s="133">
        <f t="shared" ref="H144:H154" si="44">SUM(I144:J144)</f>
        <v>0</v>
      </c>
      <c r="I144" s="132"/>
      <c r="J144" s="132"/>
      <c r="K144" s="133">
        <f t="shared" ref="K144:K154" si="45">SUM(L144:M144)</f>
        <v>0</v>
      </c>
      <c r="L144" s="132"/>
      <c r="M144" s="132"/>
      <c r="N144" s="133">
        <f t="shared" ref="N144:N154" si="46">SUM(O144:P144)</f>
        <v>0</v>
      </c>
      <c r="O144" s="132"/>
      <c r="P144" s="132"/>
    </row>
    <row r="145" spans="1:16" s="73" customFormat="1" hidden="1">
      <c r="A145" s="75"/>
      <c r="B145" s="75" t="str">
        <f t="shared" si="40"/>
        <v>b</v>
      </c>
      <c r="C145" s="34"/>
      <c r="D145" s="77" t="s">
        <v>125</v>
      </c>
      <c r="E145" s="132"/>
      <c r="F145" s="132"/>
      <c r="G145" s="159"/>
      <c r="H145" s="133">
        <f t="shared" si="44"/>
        <v>0</v>
      </c>
      <c r="I145" s="132"/>
      <c r="J145" s="132"/>
      <c r="K145" s="133">
        <f t="shared" si="45"/>
        <v>0</v>
      </c>
      <c r="L145" s="132"/>
      <c r="M145" s="132"/>
      <c r="N145" s="133">
        <f t="shared" si="46"/>
        <v>0</v>
      </c>
      <c r="O145" s="132"/>
      <c r="P145" s="132"/>
    </row>
    <row r="146" spans="1:16" s="73" customFormat="1" hidden="1">
      <c r="A146" s="75"/>
      <c r="B146" s="75" t="str">
        <f t="shared" si="40"/>
        <v>b</v>
      </c>
      <c r="C146" s="34"/>
      <c r="D146" s="77" t="s">
        <v>126</v>
      </c>
      <c r="E146" s="132"/>
      <c r="F146" s="132"/>
      <c r="G146" s="159"/>
      <c r="H146" s="133">
        <f t="shared" si="44"/>
        <v>0</v>
      </c>
      <c r="I146" s="132"/>
      <c r="J146" s="132"/>
      <c r="K146" s="133">
        <f t="shared" si="45"/>
        <v>0</v>
      </c>
      <c r="L146" s="132"/>
      <c r="M146" s="132"/>
      <c r="N146" s="133">
        <f t="shared" si="46"/>
        <v>0</v>
      </c>
      <c r="O146" s="132"/>
      <c r="P146" s="132"/>
    </row>
    <row r="147" spans="1:16" s="73" customFormat="1" hidden="1">
      <c r="A147" s="75"/>
      <c r="B147" s="75" t="str">
        <f t="shared" si="40"/>
        <v>b</v>
      </c>
      <c r="C147" s="34"/>
      <c r="D147" s="77" t="s">
        <v>127</v>
      </c>
      <c r="E147" s="132"/>
      <c r="F147" s="132"/>
      <c r="G147" s="159"/>
      <c r="H147" s="133">
        <f t="shared" si="44"/>
        <v>0</v>
      </c>
      <c r="I147" s="132"/>
      <c r="J147" s="132"/>
      <c r="K147" s="133">
        <f t="shared" si="45"/>
        <v>0</v>
      </c>
      <c r="L147" s="132"/>
      <c r="M147" s="132"/>
      <c r="N147" s="133">
        <f t="shared" si="46"/>
        <v>0</v>
      </c>
      <c r="O147" s="132"/>
      <c r="P147" s="132"/>
    </row>
    <row r="148" spans="1:16" s="73" customFormat="1" hidden="1">
      <c r="A148" s="75"/>
      <c r="B148" s="75" t="str">
        <f t="shared" si="40"/>
        <v>b</v>
      </c>
      <c r="C148" s="34"/>
      <c r="D148" s="77" t="s">
        <v>128</v>
      </c>
      <c r="E148" s="132"/>
      <c r="F148" s="132"/>
      <c r="G148" s="159"/>
      <c r="H148" s="133">
        <f t="shared" si="44"/>
        <v>0</v>
      </c>
      <c r="I148" s="132"/>
      <c r="J148" s="132"/>
      <c r="K148" s="133">
        <f t="shared" si="45"/>
        <v>0</v>
      </c>
      <c r="L148" s="132"/>
      <c r="M148" s="132"/>
      <c r="N148" s="133">
        <f t="shared" si="46"/>
        <v>0</v>
      </c>
      <c r="O148" s="132"/>
      <c r="P148" s="132"/>
    </row>
    <row r="149" spans="1:16" s="73" customFormat="1" hidden="1">
      <c r="A149" s="75"/>
      <c r="B149" s="75" t="str">
        <f t="shared" si="40"/>
        <v>b</v>
      </c>
      <c r="C149" s="34"/>
      <c r="D149" s="77" t="s">
        <v>129</v>
      </c>
      <c r="E149" s="132"/>
      <c r="F149" s="132"/>
      <c r="G149" s="159"/>
      <c r="H149" s="133">
        <f t="shared" si="44"/>
        <v>0</v>
      </c>
      <c r="I149" s="132"/>
      <c r="J149" s="132"/>
      <c r="K149" s="133">
        <f t="shared" si="45"/>
        <v>0</v>
      </c>
      <c r="L149" s="132"/>
      <c r="M149" s="132"/>
      <c r="N149" s="133">
        <f t="shared" si="46"/>
        <v>0</v>
      </c>
      <c r="O149" s="132"/>
      <c r="P149" s="132"/>
    </row>
    <row r="150" spans="1:16" s="73" customFormat="1" hidden="1">
      <c r="A150" s="75"/>
      <c r="B150" s="75" t="str">
        <f t="shared" si="40"/>
        <v>b</v>
      </c>
      <c r="C150" s="34"/>
      <c r="D150" s="77" t="s">
        <v>130</v>
      </c>
      <c r="E150" s="132"/>
      <c r="F150" s="132"/>
      <c r="G150" s="159"/>
      <c r="H150" s="133">
        <f t="shared" si="44"/>
        <v>0</v>
      </c>
      <c r="I150" s="132"/>
      <c r="J150" s="132"/>
      <c r="K150" s="133">
        <f t="shared" si="45"/>
        <v>0</v>
      </c>
      <c r="L150" s="132"/>
      <c r="M150" s="132"/>
      <c r="N150" s="133">
        <f t="shared" si="46"/>
        <v>0</v>
      </c>
      <c r="O150" s="132"/>
      <c r="P150" s="132"/>
    </row>
    <row r="151" spans="1:16" s="73" customFormat="1" ht="21.75" hidden="1" customHeight="1">
      <c r="A151" s="75"/>
      <c r="B151" s="75" t="str">
        <f t="shared" si="40"/>
        <v>b</v>
      </c>
      <c r="C151" s="34"/>
      <c r="D151" s="77" t="s">
        <v>131</v>
      </c>
      <c r="E151" s="132"/>
      <c r="F151" s="132"/>
      <c r="G151" s="159"/>
      <c r="H151" s="133">
        <f t="shared" si="44"/>
        <v>0</v>
      </c>
      <c r="I151" s="132"/>
      <c r="J151" s="132"/>
      <c r="K151" s="133">
        <f t="shared" si="45"/>
        <v>0</v>
      </c>
      <c r="L151" s="132"/>
      <c r="M151" s="132"/>
      <c r="N151" s="133">
        <f t="shared" si="46"/>
        <v>0</v>
      </c>
      <c r="O151" s="132"/>
      <c r="P151" s="132"/>
    </row>
    <row r="152" spans="1:16" s="73" customFormat="1" hidden="1">
      <c r="A152" s="75"/>
      <c r="B152" s="75" t="str">
        <f t="shared" si="40"/>
        <v>b</v>
      </c>
      <c r="C152" s="34"/>
      <c r="D152" s="77" t="s">
        <v>301</v>
      </c>
      <c r="E152" s="132"/>
      <c r="F152" s="132"/>
      <c r="G152" s="159"/>
      <c r="H152" s="133">
        <f t="shared" si="44"/>
        <v>0</v>
      </c>
      <c r="I152" s="132"/>
      <c r="J152" s="132"/>
      <c r="K152" s="133">
        <f t="shared" si="45"/>
        <v>0</v>
      </c>
      <c r="L152" s="132"/>
      <c r="M152" s="132"/>
      <c r="N152" s="133">
        <f t="shared" si="46"/>
        <v>0</v>
      </c>
      <c r="O152" s="132"/>
      <c r="P152" s="132"/>
    </row>
    <row r="153" spans="1:16" s="73" customFormat="1" hidden="1">
      <c r="A153" s="75"/>
      <c r="B153" s="75" t="str">
        <f t="shared" si="40"/>
        <v>b</v>
      </c>
      <c r="C153" s="34"/>
      <c r="D153" s="77" t="s">
        <v>133</v>
      </c>
      <c r="E153" s="132"/>
      <c r="F153" s="132"/>
      <c r="G153" s="159"/>
      <c r="H153" s="133">
        <f t="shared" si="44"/>
        <v>0</v>
      </c>
      <c r="I153" s="132"/>
      <c r="J153" s="132"/>
      <c r="K153" s="133">
        <f t="shared" si="45"/>
        <v>0</v>
      </c>
      <c r="L153" s="132"/>
      <c r="M153" s="132"/>
      <c r="N153" s="133">
        <f t="shared" si="46"/>
        <v>0</v>
      </c>
      <c r="O153" s="132"/>
      <c r="P153" s="132"/>
    </row>
    <row r="154" spans="1:16" s="73" customFormat="1" hidden="1">
      <c r="A154" s="75"/>
      <c r="B154" s="75" t="str">
        <f t="shared" si="40"/>
        <v>b</v>
      </c>
      <c r="C154" s="34"/>
      <c r="D154" s="77" t="s">
        <v>134</v>
      </c>
      <c r="E154" s="131"/>
      <c r="F154" s="131"/>
      <c r="G154" s="163"/>
      <c r="H154" s="133">
        <f t="shared" si="44"/>
        <v>0</v>
      </c>
      <c r="I154" s="131"/>
      <c r="J154" s="131"/>
      <c r="K154" s="133">
        <f t="shared" si="45"/>
        <v>0</v>
      </c>
      <c r="L154" s="131"/>
      <c r="M154" s="131"/>
      <c r="N154" s="133">
        <f t="shared" si="46"/>
        <v>0</v>
      </c>
      <c r="O154" s="131"/>
      <c r="P154" s="131"/>
    </row>
    <row r="155" spans="1:16" s="73" customFormat="1" hidden="1">
      <c r="A155" s="75"/>
      <c r="B155" s="75" t="str">
        <f t="shared" si="40"/>
        <v>b</v>
      </c>
      <c r="C155" s="33"/>
      <c r="D155" s="76" t="s">
        <v>135</v>
      </c>
      <c r="E155" s="132">
        <f t="shared" ref="E155:P155" si="47">E156+E163</f>
        <v>0</v>
      </c>
      <c r="F155" s="132">
        <f t="shared" si="47"/>
        <v>0</v>
      </c>
      <c r="G155" s="159">
        <f t="shared" si="47"/>
        <v>0</v>
      </c>
      <c r="H155" s="132">
        <f t="shared" si="47"/>
        <v>0</v>
      </c>
      <c r="I155" s="132">
        <f t="shared" si="47"/>
        <v>0</v>
      </c>
      <c r="J155" s="132">
        <f t="shared" si="47"/>
        <v>0</v>
      </c>
      <c r="K155" s="132">
        <f t="shared" si="47"/>
        <v>0</v>
      </c>
      <c r="L155" s="132">
        <f t="shared" si="47"/>
        <v>0</v>
      </c>
      <c r="M155" s="132">
        <f t="shared" si="47"/>
        <v>0</v>
      </c>
      <c r="N155" s="132">
        <f t="shared" si="47"/>
        <v>0</v>
      </c>
      <c r="O155" s="132">
        <f t="shared" si="47"/>
        <v>0</v>
      </c>
      <c r="P155" s="132">
        <f t="shared" si="47"/>
        <v>0</v>
      </c>
    </row>
    <row r="156" spans="1:16" s="73" customFormat="1" hidden="1">
      <c r="A156" s="75"/>
      <c r="B156" s="75" t="str">
        <f t="shared" si="40"/>
        <v>b</v>
      </c>
      <c r="C156" s="34"/>
      <c r="D156" s="77" t="s">
        <v>136</v>
      </c>
      <c r="E156" s="133">
        <f t="shared" ref="E156:P156" si="48">SUM(E157:E162)</f>
        <v>0</v>
      </c>
      <c r="F156" s="133">
        <f t="shared" si="48"/>
        <v>0</v>
      </c>
      <c r="G156" s="158">
        <f t="shared" si="48"/>
        <v>0</v>
      </c>
      <c r="H156" s="133">
        <f t="shared" si="48"/>
        <v>0</v>
      </c>
      <c r="I156" s="133">
        <f t="shared" si="48"/>
        <v>0</v>
      </c>
      <c r="J156" s="133">
        <f t="shared" si="48"/>
        <v>0</v>
      </c>
      <c r="K156" s="133">
        <f t="shared" si="48"/>
        <v>0</v>
      </c>
      <c r="L156" s="133">
        <f t="shared" si="48"/>
        <v>0</v>
      </c>
      <c r="M156" s="133">
        <f t="shared" si="48"/>
        <v>0</v>
      </c>
      <c r="N156" s="133">
        <f t="shared" si="48"/>
        <v>0</v>
      </c>
      <c r="O156" s="133">
        <f t="shared" si="48"/>
        <v>0</v>
      </c>
      <c r="P156" s="133">
        <f t="shared" si="48"/>
        <v>0</v>
      </c>
    </row>
    <row r="157" spans="1:16" s="73" customFormat="1" hidden="1">
      <c r="A157" s="75"/>
      <c r="B157" s="75" t="str">
        <f t="shared" si="40"/>
        <v>b</v>
      </c>
      <c r="C157" s="35"/>
      <c r="D157" s="78" t="s">
        <v>137</v>
      </c>
      <c r="E157" s="135"/>
      <c r="F157" s="135"/>
      <c r="G157" s="167"/>
      <c r="H157" s="133">
        <f t="shared" ref="H157:H162" si="49">SUM(I157:J157)</f>
        <v>0</v>
      </c>
      <c r="I157" s="135"/>
      <c r="J157" s="135"/>
      <c r="K157" s="133">
        <f t="shared" ref="K157:K162" si="50">SUM(L157:M157)</f>
        <v>0</v>
      </c>
      <c r="L157" s="135"/>
      <c r="M157" s="135"/>
      <c r="N157" s="133">
        <f t="shared" ref="N157:N162" si="51">SUM(O157:P157)</f>
        <v>0</v>
      </c>
      <c r="O157" s="135"/>
      <c r="P157" s="135"/>
    </row>
    <row r="158" spans="1:16" s="73" customFormat="1" hidden="1">
      <c r="A158" s="75"/>
      <c r="B158" s="75" t="str">
        <f t="shared" si="40"/>
        <v>b</v>
      </c>
      <c r="C158" s="35"/>
      <c r="D158" s="78" t="s">
        <v>138</v>
      </c>
      <c r="E158" s="135"/>
      <c r="F158" s="135"/>
      <c r="G158" s="167"/>
      <c r="H158" s="133">
        <f t="shared" si="49"/>
        <v>0</v>
      </c>
      <c r="I158" s="135"/>
      <c r="J158" s="135"/>
      <c r="K158" s="133">
        <f t="shared" si="50"/>
        <v>0</v>
      </c>
      <c r="L158" s="135"/>
      <c r="M158" s="135"/>
      <c r="N158" s="133">
        <f t="shared" si="51"/>
        <v>0</v>
      </c>
      <c r="O158" s="135"/>
      <c r="P158" s="135"/>
    </row>
    <row r="159" spans="1:16" s="73" customFormat="1" hidden="1">
      <c r="A159" s="75"/>
      <c r="B159" s="75" t="str">
        <f t="shared" si="40"/>
        <v>b</v>
      </c>
      <c r="C159" s="35"/>
      <c r="D159" s="78" t="s">
        <v>139</v>
      </c>
      <c r="E159" s="133"/>
      <c r="F159" s="133"/>
      <c r="G159" s="158"/>
      <c r="H159" s="133">
        <f t="shared" si="49"/>
        <v>0</v>
      </c>
      <c r="I159" s="133"/>
      <c r="J159" s="133"/>
      <c r="K159" s="133">
        <f t="shared" si="50"/>
        <v>0</v>
      </c>
      <c r="L159" s="133"/>
      <c r="M159" s="133"/>
      <c r="N159" s="133">
        <f t="shared" si="51"/>
        <v>0</v>
      </c>
      <c r="O159" s="133"/>
      <c r="P159" s="133"/>
    </row>
    <row r="160" spans="1:16" s="73" customFormat="1" ht="36" hidden="1">
      <c r="A160" s="75"/>
      <c r="B160" s="75" t="str">
        <f t="shared" si="40"/>
        <v>b</v>
      </c>
      <c r="C160" s="35"/>
      <c r="D160" s="78" t="s">
        <v>140</v>
      </c>
      <c r="E160" s="135"/>
      <c r="F160" s="135"/>
      <c r="G160" s="167"/>
      <c r="H160" s="133">
        <f t="shared" si="49"/>
        <v>0</v>
      </c>
      <c r="I160" s="135"/>
      <c r="J160" s="135"/>
      <c r="K160" s="133">
        <f t="shared" si="50"/>
        <v>0</v>
      </c>
      <c r="L160" s="135"/>
      <c r="M160" s="135"/>
      <c r="N160" s="133">
        <f t="shared" si="51"/>
        <v>0</v>
      </c>
      <c r="O160" s="135"/>
      <c r="P160" s="135"/>
    </row>
    <row r="161" spans="1:16" s="73" customFormat="1" ht="36" hidden="1">
      <c r="A161" s="75"/>
      <c r="B161" s="75" t="str">
        <f t="shared" si="40"/>
        <v>b</v>
      </c>
      <c r="C161" s="35"/>
      <c r="D161" s="78" t="s">
        <v>141</v>
      </c>
      <c r="E161" s="135"/>
      <c r="F161" s="135"/>
      <c r="G161" s="167"/>
      <c r="H161" s="133">
        <f t="shared" si="49"/>
        <v>0</v>
      </c>
      <c r="I161" s="135"/>
      <c r="J161" s="135"/>
      <c r="K161" s="133">
        <f t="shared" si="50"/>
        <v>0</v>
      </c>
      <c r="L161" s="135"/>
      <c r="M161" s="135"/>
      <c r="N161" s="133">
        <f t="shared" si="51"/>
        <v>0</v>
      </c>
      <c r="O161" s="135"/>
      <c r="P161" s="135"/>
    </row>
    <row r="162" spans="1:16" s="73" customFormat="1" hidden="1">
      <c r="A162" s="75"/>
      <c r="B162" s="75" t="str">
        <f t="shared" si="40"/>
        <v>b</v>
      </c>
      <c r="C162" s="40"/>
      <c r="D162" s="83" t="s">
        <v>142</v>
      </c>
      <c r="E162" s="133"/>
      <c r="F162" s="133"/>
      <c r="G162" s="158"/>
      <c r="H162" s="133">
        <f t="shared" si="49"/>
        <v>0</v>
      </c>
      <c r="I162" s="133"/>
      <c r="J162" s="133"/>
      <c r="K162" s="133">
        <f t="shared" si="50"/>
        <v>0</v>
      </c>
      <c r="L162" s="133"/>
      <c r="M162" s="133"/>
      <c r="N162" s="133">
        <f t="shared" si="51"/>
        <v>0</v>
      </c>
      <c r="O162" s="133"/>
      <c r="P162" s="133"/>
    </row>
    <row r="163" spans="1:16" s="73" customFormat="1" hidden="1">
      <c r="A163" s="75"/>
      <c r="B163" s="75" t="str">
        <f t="shared" si="40"/>
        <v>b</v>
      </c>
      <c r="C163" s="34"/>
      <c r="D163" s="77" t="s">
        <v>143</v>
      </c>
      <c r="E163" s="135">
        <f t="shared" ref="E163:P163" si="52">SUM(E164:E183)</f>
        <v>0</v>
      </c>
      <c r="F163" s="135">
        <f t="shared" si="52"/>
        <v>0</v>
      </c>
      <c r="G163" s="167">
        <f t="shared" si="52"/>
        <v>0</v>
      </c>
      <c r="H163" s="135">
        <f t="shared" si="52"/>
        <v>0</v>
      </c>
      <c r="I163" s="135">
        <f t="shared" si="52"/>
        <v>0</v>
      </c>
      <c r="J163" s="135">
        <f t="shared" si="52"/>
        <v>0</v>
      </c>
      <c r="K163" s="135">
        <f t="shared" si="52"/>
        <v>0</v>
      </c>
      <c r="L163" s="135">
        <f t="shared" si="52"/>
        <v>0</v>
      </c>
      <c r="M163" s="135">
        <f t="shared" si="52"/>
        <v>0</v>
      </c>
      <c r="N163" s="135">
        <f t="shared" si="52"/>
        <v>0</v>
      </c>
      <c r="O163" s="135">
        <f t="shared" si="52"/>
        <v>0</v>
      </c>
      <c r="P163" s="135">
        <f t="shared" si="52"/>
        <v>0</v>
      </c>
    </row>
    <row r="164" spans="1:16" s="73" customFormat="1" hidden="1">
      <c r="A164" s="75"/>
      <c r="B164" s="75" t="str">
        <f t="shared" si="40"/>
        <v>b</v>
      </c>
      <c r="C164" s="39"/>
      <c r="D164" s="82" t="s">
        <v>22</v>
      </c>
      <c r="E164" s="135"/>
      <c r="F164" s="133"/>
      <c r="G164" s="158"/>
      <c r="H164" s="133">
        <f t="shared" ref="H164:H183" si="53">SUM(I164:J164)</f>
        <v>0</v>
      </c>
      <c r="I164" s="133"/>
      <c r="J164" s="133"/>
      <c r="K164" s="133">
        <f t="shared" ref="K164:K183" si="54">SUM(L164:M164)</f>
        <v>0</v>
      </c>
      <c r="L164" s="133"/>
      <c r="M164" s="133"/>
      <c r="N164" s="133">
        <f t="shared" ref="N164:N183" si="55">SUM(O164:P164)</f>
        <v>0</v>
      </c>
      <c r="O164" s="133"/>
      <c r="P164" s="133"/>
    </row>
    <row r="165" spans="1:16" s="73" customFormat="1" hidden="1">
      <c r="A165" s="75"/>
      <c r="B165" s="75" t="str">
        <f t="shared" si="40"/>
        <v>b</v>
      </c>
      <c r="C165" s="39"/>
      <c r="D165" s="82" t="s">
        <v>23</v>
      </c>
      <c r="E165" s="135"/>
      <c r="F165" s="135"/>
      <c r="G165" s="167"/>
      <c r="H165" s="133">
        <f t="shared" si="53"/>
        <v>0</v>
      </c>
      <c r="I165" s="135"/>
      <c r="J165" s="135"/>
      <c r="K165" s="133">
        <f t="shared" si="54"/>
        <v>0</v>
      </c>
      <c r="L165" s="135"/>
      <c r="M165" s="135"/>
      <c r="N165" s="133">
        <f t="shared" si="55"/>
        <v>0</v>
      </c>
      <c r="O165" s="135"/>
      <c r="P165" s="135"/>
    </row>
    <row r="166" spans="1:16" s="73" customFormat="1" hidden="1">
      <c r="A166" s="75"/>
      <c r="B166" s="75" t="str">
        <f t="shared" si="40"/>
        <v>b</v>
      </c>
      <c r="C166" s="39"/>
      <c r="D166" s="82" t="s">
        <v>302</v>
      </c>
      <c r="E166" s="135"/>
      <c r="F166" s="135"/>
      <c r="G166" s="167"/>
      <c r="H166" s="133">
        <f t="shared" si="53"/>
        <v>0</v>
      </c>
      <c r="I166" s="135"/>
      <c r="J166" s="135"/>
      <c r="K166" s="133">
        <f t="shared" si="54"/>
        <v>0</v>
      </c>
      <c r="L166" s="135"/>
      <c r="M166" s="135"/>
      <c r="N166" s="133">
        <f t="shared" si="55"/>
        <v>0</v>
      </c>
      <c r="O166" s="135"/>
      <c r="P166" s="135"/>
    </row>
    <row r="167" spans="1:16" s="73" customFormat="1" hidden="1">
      <c r="A167" s="75"/>
      <c r="B167" s="75" t="str">
        <f t="shared" si="40"/>
        <v>b</v>
      </c>
      <c r="C167" s="39"/>
      <c r="D167" s="82" t="s">
        <v>28</v>
      </c>
      <c r="E167" s="133"/>
      <c r="F167" s="133"/>
      <c r="G167" s="158"/>
      <c r="H167" s="133">
        <f t="shared" si="53"/>
        <v>0</v>
      </c>
      <c r="I167" s="133"/>
      <c r="J167" s="133"/>
      <c r="K167" s="133">
        <f t="shared" si="54"/>
        <v>0</v>
      </c>
      <c r="L167" s="133"/>
      <c r="M167" s="133"/>
      <c r="N167" s="133">
        <f t="shared" si="55"/>
        <v>0</v>
      </c>
      <c r="O167" s="133"/>
      <c r="P167" s="133"/>
    </row>
    <row r="168" spans="1:16" s="73" customFormat="1" hidden="1">
      <c r="A168" s="75"/>
      <c r="B168" s="75" t="str">
        <f t="shared" si="40"/>
        <v>b</v>
      </c>
      <c r="C168" s="39"/>
      <c r="D168" s="82" t="s">
        <v>303</v>
      </c>
      <c r="E168" s="135"/>
      <c r="F168" s="135"/>
      <c r="G168" s="167"/>
      <c r="H168" s="133">
        <f t="shared" si="53"/>
        <v>0</v>
      </c>
      <c r="I168" s="135"/>
      <c r="J168" s="135"/>
      <c r="K168" s="133">
        <f t="shared" si="54"/>
        <v>0</v>
      </c>
      <c r="L168" s="135"/>
      <c r="M168" s="135"/>
      <c r="N168" s="133">
        <f t="shared" si="55"/>
        <v>0</v>
      </c>
      <c r="O168" s="135"/>
      <c r="P168" s="135"/>
    </row>
    <row r="169" spans="1:16" s="73" customFormat="1" hidden="1">
      <c r="A169" s="75"/>
      <c r="B169" s="75" t="str">
        <f t="shared" si="40"/>
        <v>b</v>
      </c>
      <c r="C169" s="39"/>
      <c r="D169" s="82" t="s">
        <v>304</v>
      </c>
      <c r="E169" s="135"/>
      <c r="F169" s="135"/>
      <c r="G169" s="167"/>
      <c r="H169" s="133">
        <f t="shared" si="53"/>
        <v>0</v>
      </c>
      <c r="I169" s="135"/>
      <c r="J169" s="135"/>
      <c r="K169" s="133">
        <f t="shared" si="54"/>
        <v>0</v>
      </c>
      <c r="L169" s="135"/>
      <c r="M169" s="135"/>
      <c r="N169" s="133">
        <f t="shared" si="55"/>
        <v>0</v>
      </c>
      <c r="O169" s="135"/>
      <c r="P169" s="135"/>
    </row>
    <row r="170" spans="1:16" s="73" customFormat="1" hidden="1">
      <c r="A170" s="75"/>
      <c r="B170" s="75" t="str">
        <f t="shared" si="40"/>
        <v>b</v>
      </c>
      <c r="C170" s="39"/>
      <c r="D170" s="82" t="s">
        <v>305</v>
      </c>
      <c r="E170" s="133"/>
      <c r="F170" s="133"/>
      <c r="G170" s="158"/>
      <c r="H170" s="133">
        <f t="shared" si="53"/>
        <v>0</v>
      </c>
      <c r="I170" s="133"/>
      <c r="J170" s="133"/>
      <c r="K170" s="133">
        <f t="shared" si="54"/>
        <v>0</v>
      </c>
      <c r="L170" s="133"/>
      <c r="M170" s="133"/>
      <c r="N170" s="133">
        <f t="shared" si="55"/>
        <v>0</v>
      </c>
      <c r="O170" s="133"/>
      <c r="P170" s="133"/>
    </row>
    <row r="171" spans="1:16" s="73" customFormat="1" hidden="1">
      <c r="A171" s="75"/>
      <c r="B171" s="75" t="str">
        <f t="shared" si="40"/>
        <v>b</v>
      </c>
      <c r="C171" s="39"/>
      <c r="D171" s="82" t="s">
        <v>188</v>
      </c>
      <c r="E171" s="132"/>
      <c r="F171" s="132"/>
      <c r="G171" s="159"/>
      <c r="H171" s="133">
        <f t="shared" si="53"/>
        <v>0</v>
      </c>
      <c r="I171" s="132"/>
      <c r="J171" s="132"/>
      <c r="K171" s="133">
        <f t="shared" si="54"/>
        <v>0</v>
      </c>
      <c r="L171" s="132"/>
      <c r="M171" s="132"/>
      <c r="N171" s="133">
        <f t="shared" si="55"/>
        <v>0</v>
      </c>
      <c r="O171" s="132"/>
      <c r="P171" s="132"/>
    </row>
    <row r="172" spans="1:16" s="73" customFormat="1" hidden="1">
      <c r="A172" s="75"/>
      <c r="B172" s="75" t="str">
        <f t="shared" si="40"/>
        <v>b</v>
      </c>
      <c r="C172" s="39"/>
      <c r="D172" s="82" t="s">
        <v>306</v>
      </c>
      <c r="E172" s="133"/>
      <c r="F172" s="133"/>
      <c r="G172" s="158"/>
      <c r="H172" s="133">
        <f t="shared" si="53"/>
        <v>0</v>
      </c>
      <c r="I172" s="133"/>
      <c r="J172" s="133"/>
      <c r="K172" s="133">
        <f t="shared" si="54"/>
        <v>0</v>
      </c>
      <c r="L172" s="133"/>
      <c r="M172" s="133"/>
      <c r="N172" s="133">
        <f t="shared" si="55"/>
        <v>0</v>
      </c>
      <c r="O172" s="133"/>
      <c r="P172" s="133"/>
    </row>
    <row r="173" spans="1:16" s="73" customFormat="1" hidden="1">
      <c r="A173" s="75"/>
      <c r="B173" s="75" t="str">
        <f t="shared" si="40"/>
        <v>b</v>
      </c>
      <c r="C173" s="39"/>
      <c r="D173" s="82" t="s">
        <v>287</v>
      </c>
      <c r="E173" s="135"/>
      <c r="F173" s="135"/>
      <c r="G173" s="167"/>
      <c r="H173" s="133">
        <f t="shared" si="53"/>
        <v>0</v>
      </c>
      <c r="I173" s="135"/>
      <c r="J173" s="135"/>
      <c r="K173" s="133">
        <f t="shared" si="54"/>
        <v>0</v>
      </c>
      <c r="L173" s="135"/>
      <c r="M173" s="135"/>
      <c r="N173" s="133">
        <f t="shared" si="55"/>
        <v>0</v>
      </c>
      <c r="O173" s="135"/>
      <c r="P173" s="135"/>
    </row>
    <row r="174" spans="1:16" s="73" customFormat="1" hidden="1">
      <c r="A174" s="75"/>
      <c r="B174" s="75" t="str">
        <f t="shared" si="40"/>
        <v>b</v>
      </c>
      <c r="C174" s="39"/>
      <c r="D174" s="82" t="s">
        <v>307</v>
      </c>
      <c r="E174" s="135"/>
      <c r="F174" s="135"/>
      <c r="G174" s="167"/>
      <c r="H174" s="133">
        <f t="shared" si="53"/>
        <v>0</v>
      </c>
      <c r="I174" s="135"/>
      <c r="J174" s="135"/>
      <c r="K174" s="133">
        <f t="shared" si="54"/>
        <v>0</v>
      </c>
      <c r="L174" s="135"/>
      <c r="M174" s="135"/>
      <c r="N174" s="133">
        <f t="shared" si="55"/>
        <v>0</v>
      </c>
      <c r="O174" s="135"/>
      <c r="P174" s="135"/>
    </row>
    <row r="175" spans="1:16" s="73" customFormat="1" hidden="1">
      <c r="A175" s="75"/>
      <c r="B175" s="75" t="str">
        <f t="shared" si="40"/>
        <v>b</v>
      </c>
      <c r="C175" s="39"/>
      <c r="D175" s="82" t="s">
        <v>308</v>
      </c>
      <c r="E175" s="135"/>
      <c r="F175" s="135"/>
      <c r="G175" s="167"/>
      <c r="H175" s="133">
        <f t="shared" si="53"/>
        <v>0</v>
      </c>
      <c r="I175" s="135"/>
      <c r="J175" s="135"/>
      <c r="K175" s="133">
        <f t="shared" si="54"/>
        <v>0</v>
      </c>
      <c r="L175" s="135"/>
      <c r="M175" s="135"/>
      <c r="N175" s="133">
        <f t="shared" si="55"/>
        <v>0</v>
      </c>
      <c r="O175" s="135"/>
      <c r="P175" s="135"/>
    </row>
    <row r="176" spans="1:16" s="73" customFormat="1" hidden="1">
      <c r="A176" s="75"/>
      <c r="B176" s="75" t="str">
        <f t="shared" si="40"/>
        <v>b</v>
      </c>
      <c r="C176" s="39"/>
      <c r="D176" s="82" t="s">
        <v>309</v>
      </c>
      <c r="E176" s="135"/>
      <c r="F176" s="135"/>
      <c r="G176" s="167"/>
      <c r="H176" s="133">
        <f t="shared" si="53"/>
        <v>0</v>
      </c>
      <c r="I176" s="135"/>
      <c r="J176" s="135"/>
      <c r="K176" s="133">
        <f t="shared" si="54"/>
        <v>0</v>
      </c>
      <c r="L176" s="135"/>
      <c r="M176" s="135"/>
      <c r="N176" s="133">
        <f t="shared" si="55"/>
        <v>0</v>
      </c>
      <c r="O176" s="135"/>
      <c r="P176" s="135"/>
    </row>
    <row r="177" spans="1:16" s="73" customFormat="1" hidden="1">
      <c r="A177" s="75"/>
      <c r="B177" s="75" t="str">
        <f t="shared" si="40"/>
        <v>b</v>
      </c>
      <c r="C177" s="39"/>
      <c r="D177" s="82" t="s">
        <v>310</v>
      </c>
      <c r="E177" s="135"/>
      <c r="F177" s="135"/>
      <c r="G177" s="167"/>
      <c r="H177" s="133">
        <f t="shared" si="53"/>
        <v>0</v>
      </c>
      <c r="I177" s="135"/>
      <c r="J177" s="135"/>
      <c r="K177" s="133">
        <f t="shared" si="54"/>
        <v>0</v>
      </c>
      <c r="L177" s="135"/>
      <c r="M177" s="135"/>
      <c r="N177" s="133">
        <f t="shared" si="55"/>
        <v>0</v>
      </c>
      <c r="O177" s="135"/>
      <c r="P177" s="135"/>
    </row>
    <row r="178" spans="1:16" s="73" customFormat="1" hidden="1">
      <c r="A178" s="75"/>
      <c r="B178" s="75" t="str">
        <f t="shared" si="40"/>
        <v>b</v>
      </c>
      <c r="C178" s="39"/>
      <c r="D178" s="82" t="s">
        <v>36</v>
      </c>
      <c r="E178" s="135"/>
      <c r="F178" s="135"/>
      <c r="G178" s="167"/>
      <c r="H178" s="133">
        <f t="shared" si="53"/>
        <v>0</v>
      </c>
      <c r="I178" s="135"/>
      <c r="J178" s="135"/>
      <c r="K178" s="133">
        <f t="shared" si="54"/>
        <v>0</v>
      </c>
      <c r="L178" s="135"/>
      <c r="M178" s="135"/>
      <c r="N178" s="133">
        <f t="shared" si="55"/>
        <v>0</v>
      </c>
      <c r="O178" s="135"/>
      <c r="P178" s="135"/>
    </row>
    <row r="179" spans="1:16" s="73" customFormat="1" hidden="1">
      <c r="A179" s="75"/>
      <c r="B179" s="75" t="str">
        <f t="shared" si="40"/>
        <v>b</v>
      </c>
      <c r="C179" s="39"/>
      <c r="D179" s="82" t="s">
        <v>311</v>
      </c>
      <c r="E179" s="135"/>
      <c r="F179" s="135"/>
      <c r="G179" s="167"/>
      <c r="H179" s="133">
        <f t="shared" si="53"/>
        <v>0</v>
      </c>
      <c r="I179" s="135"/>
      <c r="J179" s="135"/>
      <c r="K179" s="133">
        <f t="shared" si="54"/>
        <v>0</v>
      </c>
      <c r="L179" s="135"/>
      <c r="M179" s="135"/>
      <c r="N179" s="133">
        <f t="shared" si="55"/>
        <v>0</v>
      </c>
      <c r="O179" s="135"/>
      <c r="P179" s="135"/>
    </row>
    <row r="180" spans="1:16" s="73" customFormat="1" hidden="1">
      <c r="A180" s="75"/>
      <c r="B180" s="75" t="str">
        <f t="shared" si="40"/>
        <v>b</v>
      </c>
      <c r="C180" s="39"/>
      <c r="D180" s="82" t="s">
        <v>312</v>
      </c>
      <c r="E180" s="135"/>
      <c r="F180" s="135"/>
      <c r="G180" s="167"/>
      <c r="H180" s="133">
        <f t="shared" si="53"/>
        <v>0</v>
      </c>
      <c r="I180" s="135"/>
      <c r="J180" s="135"/>
      <c r="K180" s="133">
        <f t="shared" si="54"/>
        <v>0</v>
      </c>
      <c r="L180" s="135"/>
      <c r="M180" s="135"/>
      <c r="N180" s="133">
        <f t="shared" si="55"/>
        <v>0</v>
      </c>
      <c r="O180" s="135"/>
      <c r="P180" s="135"/>
    </row>
    <row r="181" spans="1:16" s="73" customFormat="1" ht="54" hidden="1">
      <c r="A181" s="75"/>
      <c r="B181" s="75" t="str">
        <f t="shared" si="40"/>
        <v>b</v>
      </c>
      <c r="C181" s="39"/>
      <c r="D181" s="82" t="s">
        <v>313</v>
      </c>
      <c r="E181" s="135"/>
      <c r="F181" s="135"/>
      <c r="G181" s="167"/>
      <c r="H181" s="133">
        <f t="shared" si="53"/>
        <v>0</v>
      </c>
      <c r="I181" s="135"/>
      <c r="J181" s="135"/>
      <c r="K181" s="133">
        <f t="shared" si="54"/>
        <v>0</v>
      </c>
      <c r="L181" s="135"/>
      <c r="M181" s="135"/>
      <c r="N181" s="133">
        <f t="shared" si="55"/>
        <v>0</v>
      </c>
      <c r="O181" s="135"/>
      <c r="P181" s="135"/>
    </row>
    <row r="182" spans="1:16" s="73" customFormat="1" hidden="1">
      <c r="A182" s="75"/>
      <c r="B182" s="75" t="str">
        <f t="shared" si="40"/>
        <v>b</v>
      </c>
      <c r="C182" s="39"/>
      <c r="D182" s="82" t="s">
        <v>314</v>
      </c>
      <c r="E182" s="135"/>
      <c r="F182" s="135"/>
      <c r="G182" s="167"/>
      <c r="H182" s="133">
        <f t="shared" si="53"/>
        <v>0</v>
      </c>
      <c r="I182" s="135"/>
      <c r="J182" s="135"/>
      <c r="K182" s="133">
        <f t="shared" si="54"/>
        <v>0</v>
      </c>
      <c r="L182" s="135"/>
      <c r="M182" s="135"/>
      <c r="N182" s="133">
        <f t="shared" si="55"/>
        <v>0</v>
      </c>
      <c r="O182" s="135"/>
      <c r="P182" s="135"/>
    </row>
    <row r="183" spans="1:16" s="73" customFormat="1" ht="36" hidden="1">
      <c r="A183" s="75"/>
      <c r="B183" s="75" t="str">
        <f t="shared" si="40"/>
        <v>b</v>
      </c>
      <c r="C183" s="39"/>
      <c r="D183" s="82" t="s">
        <v>315</v>
      </c>
      <c r="E183" s="135"/>
      <c r="F183" s="135"/>
      <c r="G183" s="167"/>
      <c r="H183" s="133">
        <f t="shared" si="53"/>
        <v>0</v>
      </c>
      <c r="I183" s="135"/>
      <c r="J183" s="135"/>
      <c r="K183" s="133">
        <f t="shared" si="54"/>
        <v>0</v>
      </c>
      <c r="L183" s="135"/>
      <c r="M183" s="135"/>
      <c r="N183" s="133">
        <f t="shared" si="55"/>
        <v>0</v>
      </c>
      <c r="O183" s="135"/>
      <c r="P183" s="135"/>
    </row>
    <row r="184" spans="1:16" s="73" customFormat="1" hidden="1">
      <c r="A184" s="75"/>
      <c r="B184" s="75" t="str">
        <f t="shared" si="40"/>
        <v>b</v>
      </c>
      <c r="C184" s="33"/>
      <c r="D184" s="76" t="s">
        <v>144</v>
      </c>
      <c r="E184" s="135">
        <f t="shared" ref="E184:P184" si="56">E185+E186</f>
        <v>0</v>
      </c>
      <c r="F184" s="135">
        <f t="shared" si="56"/>
        <v>0</v>
      </c>
      <c r="G184" s="167">
        <f t="shared" si="56"/>
        <v>0</v>
      </c>
      <c r="H184" s="135">
        <f t="shared" si="56"/>
        <v>0</v>
      </c>
      <c r="I184" s="135">
        <f t="shared" si="56"/>
        <v>0</v>
      </c>
      <c r="J184" s="135">
        <f t="shared" si="56"/>
        <v>0</v>
      </c>
      <c r="K184" s="135">
        <f t="shared" si="56"/>
        <v>0</v>
      </c>
      <c r="L184" s="135">
        <f t="shared" si="56"/>
        <v>0</v>
      </c>
      <c r="M184" s="135">
        <f t="shared" si="56"/>
        <v>0</v>
      </c>
      <c r="N184" s="135">
        <f t="shared" si="56"/>
        <v>0</v>
      </c>
      <c r="O184" s="135">
        <f t="shared" si="56"/>
        <v>0</v>
      </c>
      <c r="P184" s="135">
        <f t="shared" si="56"/>
        <v>0</v>
      </c>
    </row>
    <row r="185" spans="1:16" s="73" customFormat="1" hidden="1">
      <c r="A185" s="75"/>
      <c r="B185" s="75" t="str">
        <f t="shared" si="40"/>
        <v>b</v>
      </c>
      <c r="C185" s="34"/>
      <c r="D185" s="77" t="s">
        <v>145</v>
      </c>
      <c r="E185" s="135"/>
      <c r="F185" s="135"/>
      <c r="G185" s="167"/>
      <c r="H185" s="133">
        <f>SUM(I185:J185)</f>
        <v>0</v>
      </c>
      <c r="I185" s="135"/>
      <c r="J185" s="135"/>
      <c r="K185" s="133">
        <f>SUM(L185:M185)</f>
        <v>0</v>
      </c>
      <c r="L185" s="135"/>
      <c r="M185" s="135"/>
      <c r="N185" s="133">
        <f>SUM(O185:P185)</f>
        <v>0</v>
      </c>
      <c r="O185" s="135"/>
      <c r="P185" s="135"/>
    </row>
    <row r="186" spans="1:16" s="73" customFormat="1" hidden="1">
      <c r="A186" s="75"/>
      <c r="B186" s="75" t="str">
        <f t="shared" si="40"/>
        <v>b</v>
      </c>
      <c r="C186" s="34"/>
      <c r="D186" s="77" t="s">
        <v>146</v>
      </c>
      <c r="E186" s="135">
        <f t="shared" ref="E186:P186" si="57">SUM(E187:E188)</f>
        <v>0</v>
      </c>
      <c r="F186" s="135">
        <f t="shared" si="57"/>
        <v>0</v>
      </c>
      <c r="G186" s="167">
        <f t="shared" si="57"/>
        <v>0</v>
      </c>
      <c r="H186" s="135">
        <f t="shared" si="57"/>
        <v>0</v>
      </c>
      <c r="I186" s="135">
        <f t="shared" si="57"/>
        <v>0</v>
      </c>
      <c r="J186" s="135">
        <f t="shared" si="57"/>
        <v>0</v>
      </c>
      <c r="K186" s="135">
        <f t="shared" si="57"/>
        <v>0</v>
      </c>
      <c r="L186" s="135">
        <f t="shared" si="57"/>
        <v>0</v>
      </c>
      <c r="M186" s="135">
        <f t="shared" si="57"/>
        <v>0</v>
      </c>
      <c r="N186" s="135">
        <f t="shared" si="57"/>
        <v>0</v>
      </c>
      <c r="O186" s="135">
        <f t="shared" si="57"/>
        <v>0</v>
      </c>
      <c r="P186" s="135">
        <f t="shared" si="57"/>
        <v>0</v>
      </c>
    </row>
    <row r="187" spans="1:16" s="73" customFormat="1" hidden="1">
      <c r="A187" s="75"/>
      <c r="B187" s="75" t="str">
        <f t="shared" si="40"/>
        <v>b</v>
      </c>
      <c r="C187" s="35"/>
      <c r="D187" s="78" t="s">
        <v>147</v>
      </c>
      <c r="E187" s="135"/>
      <c r="F187" s="135"/>
      <c r="G187" s="167"/>
      <c r="H187" s="133">
        <f>SUM(I187:J187)</f>
        <v>0</v>
      </c>
      <c r="I187" s="135"/>
      <c r="J187" s="135"/>
      <c r="K187" s="133">
        <f>SUM(L187:M187)</f>
        <v>0</v>
      </c>
      <c r="L187" s="135"/>
      <c r="M187" s="135"/>
      <c r="N187" s="133">
        <f>SUM(O187:P187)</f>
        <v>0</v>
      </c>
      <c r="O187" s="135"/>
      <c r="P187" s="135"/>
    </row>
    <row r="188" spans="1:16" s="73" customFormat="1" hidden="1">
      <c r="A188" s="75"/>
      <c r="B188" s="75" t="str">
        <f t="shared" si="40"/>
        <v>b</v>
      </c>
      <c r="C188" s="35"/>
      <c r="D188" s="78" t="s">
        <v>148</v>
      </c>
      <c r="E188" s="133"/>
      <c r="F188" s="135"/>
      <c r="G188" s="167"/>
      <c r="H188" s="133">
        <f>SUM(I188:J188)</f>
        <v>0</v>
      </c>
      <c r="I188" s="135"/>
      <c r="J188" s="135"/>
      <c r="K188" s="133">
        <f>SUM(L188:M188)</f>
        <v>0</v>
      </c>
      <c r="L188" s="135"/>
      <c r="M188" s="135"/>
      <c r="N188" s="133">
        <f>SUM(O188:P188)</f>
        <v>0</v>
      </c>
      <c r="O188" s="135"/>
      <c r="P188" s="135"/>
    </row>
    <row r="189" spans="1:16" s="73" customFormat="1" hidden="1">
      <c r="A189" s="75"/>
      <c r="B189" s="75" t="str">
        <f t="shared" si="40"/>
        <v>b</v>
      </c>
      <c r="C189" s="32"/>
      <c r="D189" s="59" t="s">
        <v>149</v>
      </c>
      <c r="E189" s="135">
        <f t="shared" ref="E189:P189" si="58">E190+E191</f>
        <v>0</v>
      </c>
      <c r="F189" s="135">
        <f t="shared" si="58"/>
        <v>0</v>
      </c>
      <c r="G189" s="167">
        <f t="shared" si="58"/>
        <v>0</v>
      </c>
      <c r="H189" s="135">
        <f t="shared" si="58"/>
        <v>0</v>
      </c>
      <c r="I189" s="135">
        <f t="shared" si="58"/>
        <v>0</v>
      </c>
      <c r="J189" s="135">
        <f t="shared" si="58"/>
        <v>0</v>
      </c>
      <c r="K189" s="135">
        <f t="shared" si="58"/>
        <v>0</v>
      </c>
      <c r="L189" s="135">
        <f t="shared" si="58"/>
        <v>0</v>
      </c>
      <c r="M189" s="135">
        <f t="shared" si="58"/>
        <v>0</v>
      </c>
      <c r="N189" s="135">
        <f t="shared" si="58"/>
        <v>0</v>
      </c>
      <c r="O189" s="135">
        <f t="shared" si="58"/>
        <v>0</v>
      </c>
      <c r="P189" s="135">
        <f t="shared" si="58"/>
        <v>0</v>
      </c>
    </row>
    <row r="190" spans="1:16" s="73" customFormat="1" hidden="1">
      <c r="A190" s="75"/>
      <c r="B190" s="75" t="str">
        <f t="shared" si="40"/>
        <v>b</v>
      </c>
      <c r="C190" s="33"/>
      <c r="D190" s="76" t="s">
        <v>150</v>
      </c>
      <c r="E190" s="135"/>
      <c r="F190" s="135"/>
      <c r="G190" s="167"/>
      <c r="H190" s="133">
        <f>SUM(I190:J190)</f>
        <v>0</v>
      </c>
      <c r="I190" s="135"/>
      <c r="J190" s="135"/>
      <c r="K190" s="133">
        <f>SUM(L190:M190)</f>
        <v>0</v>
      </c>
      <c r="L190" s="135"/>
      <c r="M190" s="135"/>
      <c r="N190" s="133">
        <f>SUM(O190:P190)</f>
        <v>0</v>
      </c>
      <c r="O190" s="135"/>
      <c r="P190" s="135"/>
    </row>
    <row r="191" spans="1:16" s="73" customFormat="1" hidden="1">
      <c r="A191" s="75"/>
      <c r="B191" s="75" t="str">
        <f t="shared" si="40"/>
        <v>b</v>
      </c>
      <c r="C191" s="33"/>
      <c r="D191" s="76" t="s">
        <v>151</v>
      </c>
      <c r="E191" s="135">
        <f t="shared" ref="E191:P191" si="59">SUM(E192:E195)</f>
        <v>0</v>
      </c>
      <c r="F191" s="135">
        <f t="shared" si="59"/>
        <v>0</v>
      </c>
      <c r="G191" s="167">
        <f t="shared" si="59"/>
        <v>0</v>
      </c>
      <c r="H191" s="135">
        <f t="shared" si="59"/>
        <v>0</v>
      </c>
      <c r="I191" s="135">
        <f t="shared" si="59"/>
        <v>0</v>
      </c>
      <c r="J191" s="135">
        <f t="shared" si="59"/>
        <v>0</v>
      </c>
      <c r="K191" s="135">
        <f t="shared" si="59"/>
        <v>0</v>
      </c>
      <c r="L191" s="135">
        <f t="shared" si="59"/>
        <v>0</v>
      </c>
      <c r="M191" s="135">
        <f t="shared" si="59"/>
        <v>0</v>
      </c>
      <c r="N191" s="135">
        <f t="shared" si="59"/>
        <v>0</v>
      </c>
      <c r="O191" s="135">
        <f t="shared" si="59"/>
        <v>0</v>
      </c>
      <c r="P191" s="135">
        <f t="shared" si="59"/>
        <v>0</v>
      </c>
    </row>
    <row r="192" spans="1:16" s="73" customFormat="1" hidden="1">
      <c r="A192" s="75"/>
      <c r="B192" s="75" t="str">
        <f t="shared" si="40"/>
        <v>b</v>
      </c>
      <c r="C192" s="34"/>
      <c r="D192" s="77" t="s">
        <v>152</v>
      </c>
      <c r="E192" s="135"/>
      <c r="F192" s="135"/>
      <c r="G192" s="167"/>
      <c r="H192" s="133">
        <f>SUM(I192:J192)</f>
        <v>0</v>
      </c>
      <c r="I192" s="135"/>
      <c r="J192" s="135"/>
      <c r="K192" s="133">
        <f>SUM(L192:M192)</f>
        <v>0</v>
      </c>
      <c r="L192" s="135"/>
      <c r="M192" s="135"/>
      <c r="N192" s="133">
        <f>SUM(O192:P192)</f>
        <v>0</v>
      </c>
      <c r="O192" s="135"/>
      <c r="P192" s="135"/>
    </row>
    <row r="193" spans="1:16" s="73" customFormat="1" hidden="1">
      <c r="A193" s="75"/>
      <c r="B193" s="75" t="str">
        <f t="shared" si="40"/>
        <v>b</v>
      </c>
      <c r="C193" s="34"/>
      <c r="D193" s="77" t="s">
        <v>153</v>
      </c>
      <c r="E193" s="135"/>
      <c r="F193" s="135"/>
      <c r="G193" s="167"/>
      <c r="H193" s="133">
        <f>SUM(I193:J193)</f>
        <v>0</v>
      </c>
      <c r="I193" s="135"/>
      <c r="J193" s="135"/>
      <c r="K193" s="133">
        <f>SUM(L193:M193)</f>
        <v>0</v>
      </c>
      <c r="L193" s="135"/>
      <c r="M193" s="135"/>
      <c r="N193" s="133">
        <f>SUM(O193:P193)</f>
        <v>0</v>
      </c>
      <c r="O193" s="135"/>
      <c r="P193" s="135"/>
    </row>
    <row r="194" spans="1:16" s="73" customFormat="1" hidden="1">
      <c r="A194" s="75"/>
      <c r="B194" s="75" t="str">
        <f t="shared" si="40"/>
        <v>b</v>
      </c>
      <c r="C194" s="34"/>
      <c r="D194" s="77" t="s">
        <v>154</v>
      </c>
      <c r="E194" s="135"/>
      <c r="F194" s="135"/>
      <c r="G194" s="167"/>
      <c r="H194" s="133">
        <f>SUM(I194:J194)</f>
        <v>0</v>
      </c>
      <c r="I194" s="135"/>
      <c r="J194" s="135"/>
      <c r="K194" s="133">
        <f>SUM(L194:M194)</f>
        <v>0</v>
      </c>
      <c r="L194" s="135"/>
      <c r="M194" s="135"/>
      <c r="N194" s="133">
        <f>SUM(O194:P194)</f>
        <v>0</v>
      </c>
      <c r="O194" s="135"/>
      <c r="P194" s="135"/>
    </row>
    <row r="195" spans="1:16" s="73" customFormat="1" ht="36" hidden="1">
      <c r="A195" s="75"/>
      <c r="B195" s="75" t="str">
        <f t="shared" si="40"/>
        <v>b</v>
      </c>
      <c r="C195" s="34"/>
      <c r="D195" s="77" t="s">
        <v>155</v>
      </c>
      <c r="E195" s="135"/>
      <c r="F195" s="135"/>
      <c r="G195" s="167"/>
      <c r="H195" s="133">
        <f>SUM(I195:J195)</f>
        <v>0</v>
      </c>
      <c r="I195" s="135"/>
      <c r="J195" s="135"/>
      <c r="K195" s="133">
        <f>SUM(L195:M195)</f>
        <v>0</v>
      </c>
      <c r="L195" s="135"/>
      <c r="M195" s="135"/>
      <c r="N195" s="133">
        <f>SUM(O195:P195)</f>
        <v>0</v>
      </c>
      <c r="O195" s="135"/>
      <c r="P195" s="135"/>
    </row>
    <row r="196" spans="1:16" s="73" customFormat="1" hidden="1">
      <c r="A196" s="75"/>
      <c r="B196" s="75" t="str">
        <f t="shared" si="40"/>
        <v>b</v>
      </c>
      <c r="C196" s="38"/>
      <c r="D196" s="81" t="s">
        <v>156</v>
      </c>
      <c r="E196" s="135"/>
      <c r="F196" s="135"/>
      <c r="G196" s="167"/>
      <c r="H196" s="133">
        <f>SUM(I196:J196)</f>
        <v>0</v>
      </c>
      <c r="I196" s="135"/>
      <c r="J196" s="135"/>
      <c r="K196" s="133">
        <f>SUM(L196:M196)</f>
        <v>0</v>
      </c>
      <c r="L196" s="135"/>
      <c r="M196" s="135"/>
      <c r="N196" s="133">
        <f>SUM(O196:P196)</f>
        <v>0</v>
      </c>
      <c r="O196" s="135"/>
      <c r="P196" s="135"/>
    </row>
    <row r="197" spans="1:16" s="73" customFormat="1" hidden="1">
      <c r="A197" s="75"/>
      <c r="B197" s="75" t="str">
        <f t="shared" si="40"/>
        <v>b</v>
      </c>
      <c r="C197" s="38"/>
      <c r="D197" s="81" t="s">
        <v>157</v>
      </c>
      <c r="E197" s="135">
        <f>E198+E199+E200+E203</f>
        <v>0</v>
      </c>
      <c r="F197" s="135">
        <f t="shared" ref="F197:P197" si="60">F198+F199+F200+F203</f>
        <v>0</v>
      </c>
      <c r="G197" s="167">
        <f t="shared" si="60"/>
        <v>0</v>
      </c>
      <c r="H197" s="135">
        <f t="shared" si="60"/>
        <v>0</v>
      </c>
      <c r="I197" s="135">
        <f t="shared" si="60"/>
        <v>0</v>
      </c>
      <c r="J197" s="135">
        <f t="shared" si="60"/>
        <v>0</v>
      </c>
      <c r="K197" s="135">
        <f t="shared" si="60"/>
        <v>0</v>
      </c>
      <c r="L197" s="135">
        <f t="shared" si="60"/>
        <v>0</v>
      </c>
      <c r="M197" s="135">
        <f t="shared" si="60"/>
        <v>0</v>
      </c>
      <c r="N197" s="135">
        <f t="shared" si="60"/>
        <v>0</v>
      </c>
      <c r="O197" s="135">
        <f t="shared" si="60"/>
        <v>0</v>
      </c>
      <c r="P197" s="135">
        <f t="shared" si="60"/>
        <v>0</v>
      </c>
    </row>
    <row r="198" spans="1:16" s="73" customFormat="1" hidden="1">
      <c r="A198" s="75"/>
      <c r="B198" s="75" t="str">
        <f t="shared" si="40"/>
        <v>b</v>
      </c>
      <c r="C198" s="33"/>
      <c r="D198" s="76" t="s">
        <v>158</v>
      </c>
      <c r="E198" s="135"/>
      <c r="F198" s="135"/>
      <c r="G198" s="167"/>
      <c r="H198" s="133">
        <f>SUM(I198:J198)</f>
        <v>0</v>
      </c>
      <c r="I198" s="135"/>
      <c r="J198" s="135"/>
      <c r="K198" s="133">
        <f>SUM(L198:M198)</f>
        <v>0</v>
      </c>
      <c r="L198" s="135"/>
      <c r="M198" s="135"/>
      <c r="N198" s="133">
        <f>SUM(O198:P198)</f>
        <v>0</v>
      </c>
      <c r="O198" s="135"/>
      <c r="P198" s="135"/>
    </row>
    <row r="199" spans="1:16" s="73" customFormat="1" hidden="1">
      <c r="A199" s="75"/>
      <c r="B199" s="75" t="str">
        <f t="shared" si="40"/>
        <v>b</v>
      </c>
      <c r="C199" s="33"/>
      <c r="D199" s="76" t="s">
        <v>159</v>
      </c>
      <c r="E199" s="133"/>
      <c r="F199" s="133"/>
      <c r="G199" s="158"/>
      <c r="H199" s="133">
        <f>SUM(I199:J199)</f>
        <v>0</v>
      </c>
      <c r="I199" s="133"/>
      <c r="J199" s="133"/>
      <c r="K199" s="133">
        <f>SUM(L199:M199)</f>
        <v>0</v>
      </c>
      <c r="L199" s="133"/>
      <c r="M199" s="133"/>
      <c r="N199" s="133">
        <f>SUM(O199:P199)</f>
        <v>0</v>
      </c>
      <c r="O199" s="133"/>
      <c r="P199" s="133"/>
    </row>
    <row r="200" spans="1:16" s="73" customFormat="1" hidden="1">
      <c r="A200" s="75"/>
      <c r="B200" s="75" t="str">
        <f t="shared" si="40"/>
        <v>b</v>
      </c>
      <c r="C200" s="33"/>
      <c r="D200" s="76" t="s">
        <v>160</v>
      </c>
      <c r="E200" s="131">
        <f>SUM(E201:E202)</f>
        <v>0</v>
      </c>
      <c r="F200" s="131">
        <f t="shared" ref="F200:P200" si="61">SUM(F201:F202)</f>
        <v>0</v>
      </c>
      <c r="G200" s="163">
        <f t="shared" si="61"/>
        <v>0</v>
      </c>
      <c r="H200" s="131">
        <f t="shared" si="61"/>
        <v>0</v>
      </c>
      <c r="I200" s="131">
        <f t="shared" si="61"/>
        <v>0</v>
      </c>
      <c r="J200" s="131">
        <f t="shared" si="61"/>
        <v>0</v>
      </c>
      <c r="K200" s="131">
        <f t="shared" si="61"/>
        <v>0</v>
      </c>
      <c r="L200" s="131">
        <f t="shared" si="61"/>
        <v>0</v>
      </c>
      <c r="M200" s="131">
        <f t="shared" si="61"/>
        <v>0</v>
      </c>
      <c r="N200" s="131">
        <f t="shared" si="61"/>
        <v>0</v>
      </c>
      <c r="O200" s="131">
        <f t="shared" si="61"/>
        <v>0</v>
      </c>
      <c r="P200" s="131">
        <f t="shared" si="61"/>
        <v>0</v>
      </c>
    </row>
    <row r="201" spans="1:16" s="73" customFormat="1" ht="36" hidden="1">
      <c r="A201" s="75"/>
      <c r="B201" s="75" t="str">
        <f t="shared" ref="B201:B238" si="62">IF(OR(E201&lt;&gt;0,F201&lt;&gt;0,H201&lt;&gt;0,I201&lt;&gt;0,J201&lt;&gt;0),"a","b")</f>
        <v>b</v>
      </c>
      <c r="C201" s="34"/>
      <c r="D201" s="77" t="s">
        <v>161</v>
      </c>
      <c r="E201" s="132"/>
      <c r="F201" s="132"/>
      <c r="G201" s="159"/>
      <c r="H201" s="133">
        <f>SUM(I201:J201)</f>
        <v>0</v>
      </c>
      <c r="I201" s="132"/>
      <c r="J201" s="132"/>
      <c r="K201" s="133">
        <f>SUM(L201:M201)</f>
        <v>0</v>
      </c>
      <c r="L201" s="132"/>
      <c r="M201" s="132"/>
      <c r="N201" s="133">
        <f>SUM(O201:P201)</f>
        <v>0</v>
      </c>
      <c r="O201" s="132"/>
      <c r="P201" s="132"/>
    </row>
    <row r="202" spans="1:16" s="73" customFormat="1" hidden="1">
      <c r="A202" s="75"/>
      <c r="B202" s="75" t="str">
        <f t="shared" si="62"/>
        <v>b</v>
      </c>
      <c r="C202" s="34"/>
      <c r="D202" s="77" t="s">
        <v>162</v>
      </c>
      <c r="E202" s="132"/>
      <c r="F202" s="132"/>
      <c r="G202" s="159"/>
      <c r="H202" s="133">
        <f>SUM(I202:J202)</f>
        <v>0</v>
      </c>
      <c r="I202" s="132"/>
      <c r="J202" s="132"/>
      <c r="K202" s="133">
        <f>SUM(L202:M202)</f>
        <v>0</v>
      </c>
      <c r="L202" s="132"/>
      <c r="M202" s="132"/>
      <c r="N202" s="133">
        <f>SUM(O202:P202)</f>
        <v>0</v>
      </c>
      <c r="O202" s="132"/>
      <c r="P202" s="132"/>
    </row>
    <row r="203" spans="1:16" s="73" customFormat="1" hidden="1">
      <c r="A203" s="75"/>
      <c r="B203" s="75" t="str">
        <f t="shared" si="62"/>
        <v>b</v>
      </c>
      <c r="C203" s="33"/>
      <c r="D203" s="76" t="s">
        <v>163</v>
      </c>
      <c r="E203" s="133"/>
      <c r="F203" s="133"/>
      <c r="G203" s="158"/>
      <c r="H203" s="133">
        <f>SUM(I203:J203)</f>
        <v>0</v>
      </c>
      <c r="I203" s="133"/>
      <c r="J203" s="133"/>
      <c r="K203" s="133">
        <f>SUM(L203:M203)</f>
        <v>0</v>
      </c>
      <c r="L203" s="133"/>
      <c r="M203" s="133"/>
      <c r="N203" s="133">
        <f>SUM(O203:P203)</f>
        <v>0</v>
      </c>
      <c r="O203" s="133"/>
      <c r="P203" s="133"/>
    </row>
    <row r="204" spans="1:16" s="73" customFormat="1" hidden="1">
      <c r="A204" s="75" t="s">
        <v>164</v>
      </c>
      <c r="B204" s="75" t="str">
        <f t="shared" si="62"/>
        <v>b</v>
      </c>
      <c r="C204" s="31"/>
      <c r="D204" s="58" t="s">
        <v>206</v>
      </c>
      <c r="E204" s="142">
        <f t="shared" ref="E204:P204" si="63">E205+E213+E221</f>
        <v>0</v>
      </c>
      <c r="F204" s="142">
        <f t="shared" si="63"/>
        <v>0</v>
      </c>
      <c r="G204" s="168">
        <f t="shared" si="63"/>
        <v>0</v>
      </c>
      <c r="H204" s="142">
        <f t="shared" si="63"/>
        <v>0</v>
      </c>
      <c r="I204" s="142">
        <f t="shared" si="63"/>
        <v>0</v>
      </c>
      <c r="J204" s="142">
        <f t="shared" si="63"/>
        <v>0</v>
      </c>
      <c r="K204" s="142">
        <f t="shared" si="63"/>
        <v>0</v>
      </c>
      <c r="L204" s="142">
        <f t="shared" si="63"/>
        <v>0</v>
      </c>
      <c r="M204" s="142">
        <f t="shared" si="63"/>
        <v>0</v>
      </c>
      <c r="N204" s="142">
        <f t="shared" si="63"/>
        <v>0</v>
      </c>
      <c r="O204" s="142">
        <f t="shared" si="63"/>
        <v>0</v>
      </c>
      <c r="P204" s="142">
        <f t="shared" si="63"/>
        <v>0</v>
      </c>
    </row>
    <row r="205" spans="1:16" s="73" customFormat="1" hidden="1">
      <c r="A205" s="75"/>
      <c r="B205" s="75" t="str">
        <f t="shared" si="62"/>
        <v>b</v>
      </c>
      <c r="C205" s="38"/>
      <c r="D205" s="81" t="s">
        <v>207</v>
      </c>
      <c r="E205" s="130">
        <f>SUM(E206:E212)</f>
        <v>0</v>
      </c>
      <c r="F205" s="130">
        <f t="shared" ref="F205:P205" si="64">SUM(F206:F212)</f>
        <v>0</v>
      </c>
      <c r="G205" s="164">
        <f t="shared" si="64"/>
        <v>0</v>
      </c>
      <c r="H205" s="130">
        <f t="shared" si="64"/>
        <v>0</v>
      </c>
      <c r="I205" s="130">
        <f t="shared" si="64"/>
        <v>0</v>
      </c>
      <c r="J205" s="130">
        <f t="shared" si="64"/>
        <v>0</v>
      </c>
      <c r="K205" s="130">
        <f t="shared" si="64"/>
        <v>0</v>
      </c>
      <c r="L205" s="130">
        <f t="shared" si="64"/>
        <v>0</v>
      </c>
      <c r="M205" s="130">
        <f t="shared" si="64"/>
        <v>0</v>
      </c>
      <c r="N205" s="130">
        <f t="shared" si="64"/>
        <v>0</v>
      </c>
      <c r="O205" s="130">
        <f t="shared" si="64"/>
        <v>0</v>
      </c>
      <c r="P205" s="130">
        <f t="shared" si="64"/>
        <v>0</v>
      </c>
    </row>
    <row r="206" spans="1:16" s="73" customFormat="1" hidden="1">
      <c r="A206" s="75"/>
      <c r="B206" s="75" t="str">
        <f t="shared" si="62"/>
        <v>b</v>
      </c>
      <c r="C206" s="33"/>
      <c r="D206" s="76" t="s">
        <v>208</v>
      </c>
      <c r="E206" s="131"/>
      <c r="F206" s="131"/>
      <c r="G206" s="163"/>
      <c r="H206" s="133">
        <f t="shared" ref="H206:H212" si="65">SUM(I206:J206)</f>
        <v>0</v>
      </c>
      <c r="I206" s="131"/>
      <c r="J206" s="131"/>
      <c r="K206" s="133">
        <f t="shared" ref="K206:K212" si="66">SUM(L206:M206)</f>
        <v>0</v>
      </c>
      <c r="L206" s="131"/>
      <c r="M206" s="131"/>
      <c r="N206" s="133">
        <f t="shared" ref="N206:N212" si="67">SUM(O206:P206)</f>
        <v>0</v>
      </c>
      <c r="O206" s="131"/>
      <c r="P206" s="131"/>
    </row>
    <row r="207" spans="1:16" s="73" customFormat="1" hidden="1">
      <c r="A207" s="75"/>
      <c r="B207" s="75" t="str">
        <f t="shared" si="62"/>
        <v>b</v>
      </c>
      <c r="C207" s="33"/>
      <c r="D207" s="76" t="s">
        <v>209</v>
      </c>
      <c r="E207" s="131"/>
      <c r="F207" s="131"/>
      <c r="G207" s="163"/>
      <c r="H207" s="133">
        <f t="shared" si="65"/>
        <v>0</v>
      </c>
      <c r="I207" s="131"/>
      <c r="J207" s="131"/>
      <c r="K207" s="133">
        <f t="shared" si="66"/>
        <v>0</v>
      </c>
      <c r="L207" s="131"/>
      <c r="M207" s="131"/>
      <c r="N207" s="133">
        <f t="shared" si="67"/>
        <v>0</v>
      </c>
      <c r="O207" s="131"/>
      <c r="P207" s="131"/>
    </row>
    <row r="208" spans="1:16" s="73" customFormat="1" hidden="1">
      <c r="A208" s="75"/>
      <c r="B208" s="75" t="str">
        <f t="shared" si="62"/>
        <v>b</v>
      </c>
      <c r="C208" s="33"/>
      <c r="D208" s="76" t="s">
        <v>210</v>
      </c>
      <c r="E208" s="132"/>
      <c r="F208" s="132"/>
      <c r="G208" s="159"/>
      <c r="H208" s="133">
        <f t="shared" si="65"/>
        <v>0</v>
      </c>
      <c r="I208" s="132"/>
      <c r="J208" s="132"/>
      <c r="K208" s="133">
        <f t="shared" si="66"/>
        <v>0</v>
      </c>
      <c r="L208" s="132"/>
      <c r="M208" s="132"/>
      <c r="N208" s="133">
        <f t="shared" si="67"/>
        <v>0</v>
      </c>
      <c r="O208" s="132"/>
      <c r="P208" s="132"/>
    </row>
    <row r="209" spans="1:16" s="73" customFormat="1" hidden="1">
      <c r="A209" s="75"/>
      <c r="B209" s="75" t="str">
        <f t="shared" si="62"/>
        <v>b</v>
      </c>
      <c r="C209" s="33"/>
      <c r="D209" s="76" t="s">
        <v>211</v>
      </c>
      <c r="E209" s="132"/>
      <c r="F209" s="132"/>
      <c r="G209" s="159"/>
      <c r="H209" s="133">
        <f t="shared" si="65"/>
        <v>0</v>
      </c>
      <c r="I209" s="132"/>
      <c r="J209" s="132"/>
      <c r="K209" s="133">
        <f t="shared" si="66"/>
        <v>0</v>
      </c>
      <c r="L209" s="132"/>
      <c r="M209" s="132"/>
      <c r="N209" s="133">
        <f t="shared" si="67"/>
        <v>0</v>
      </c>
      <c r="O209" s="132"/>
      <c r="P209" s="132"/>
    </row>
    <row r="210" spans="1:16" s="73" customFormat="1" hidden="1">
      <c r="A210" s="75"/>
      <c r="B210" s="75" t="str">
        <f t="shared" si="62"/>
        <v>b</v>
      </c>
      <c r="C210" s="33"/>
      <c r="D210" s="76" t="s">
        <v>212</v>
      </c>
      <c r="E210" s="132"/>
      <c r="F210" s="132"/>
      <c r="G210" s="159"/>
      <c r="H210" s="133">
        <f t="shared" si="65"/>
        <v>0</v>
      </c>
      <c r="I210" s="132"/>
      <c r="J210" s="132"/>
      <c r="K210" s="133">
        <f t="shared" si="66"/>
        <v>0</v>
      </c>
      <c r="L210" s="132"/>
      <c r="M210" s="132"/>
      <c r="N210" s="133">
        <f t="shared" si="67"/>
        <v>0</v>
      </c>
      <c r="O210" s="132"/>
      <c r="P210" s="132"/>
    </row>
    <row r="211" spans="1:16" s="73" customFormat="1" hidden="1">
      <c r="A211" s="75"/>
      <c r="B211" s="75" t="str">
        <f t="shared" si="62"/>
        <v>b</v>
      </c>
      <c r="C211" s="33"/>
      <c r="D211" s="76" t="s">
        <v>213</v>
      </c>
      <c r="E211" s="132"/>
      <c r="F211" s="132"/>
      <c r="G211" s="159"/>
      <c r="H211" s="133">
        <f t="shared" si="65"/>
        <v>0</v>
      </c>
      <c r="I211" s="132"/>
      <c r="J211" s="132"/>
      <c r="K211" s="133">
        <f t="shared" si="66"/>
        <v>0</v>
      </c>
      <c r="L211" s="132"/>
      <c r="M211" s="132"/>
      <c r="N211" s="133">
        <f t="shared" si="67"/>
        <v>0</v>
      </c>
      <c r="O211" s="132"/>
      <c r="P211" s="132"/>
    </row>
    <row r="212" spans="1:16" s="73" customFormat="1" hidden="1">
      <c r="A212" s="75"/>
      <c r="B212" s="75" t="str">
        <f t="shared" si="62"/>
        <v>b</v>
      </c>
      <c r="C212" s="33"/>
      <c r="D212" s="76" t="s">
        <v>214</v>
      </c>
      <c r="E212" s="130"/>
      <c r="F212" s="130"/>
      <c r="G212" s="164"/>
      <c r="H212" s="133">
        <f t="shared" si="65"/>
        <v>0</v>
      </c>
      <c r="I212" s="130"/>
      <c r="J212" s="130"/>
      <c r="K212" s="133">
        <f t="shared" si="66"/>
        <v>0</v>
      </c>
      <c r="L212" s="130"/>
      <c r="M212" s="130"/>
      <c r="N212" s="133">
        <f t="shared" si="67"/>
        <v>0</v>
      </c>
      <c r="O212" s="130"/>
      <c r="P212" s="130"/>
    </row>
    <row r="213" spans="1:16" s="73" customFormat="1" hidden="1">
      <c r="A213" s="75"/>
      <c r="B213" s="75" t="str">
        <f t="shared" si="62"/>
        <v>b</v>
      </c>
      <c r="C213" s="38"/>
      <c r="D213" s="81" t="s">
        <v>215</v>
      </c>
      <c r="E213" s="130">
        <f>SUM(E214:E220)</f>
        <v>0</v>
      </c>
      <c r="F213" s="130">
        <f t="shared" ref="F213:P213" si="68">SUM(F214:F220)</f>
        <v>0</v>
      </c>
      <c r="G213" s="164">
        <f t="shared" si="68"/>
        <v>0</v>
      </c>
      <c r="H213" s="130">
        <f t="shared" si="68"/>
        <v>0</v>
      </c>
      <c r="I213" s="130">
        <f t="shared" si="68"/>
        <v>0</v>
      </c>
      <c r="J213" s="130">
        <f t="shared" si="68"/>
        <v>0</v>
      </c>
      <c r="K213" s="130">
        <f t="shared" si="68"/>
        <v>0</v>
      </c>
      <c r="L213" s="130">
        <f t="shared" si="68"/>
        <v>0</v>
      </c>
      <c r="M213" s="130">
        <f t="shared" si="68"/>
        <v>0</v>
      </c>
      <c r="N213" s="130">
        <f t="shared" si="68"/>
        <v>0</v>
      </c>
      <c r="O213" s="130">
        <f t="shared" si="68"/>
        <v>0</v>
      </c>
      <c r="P213" s="130">
        <f t="shared" si="68"/>
        <v>0</v>
      </c>
    </row>
    <row r="214" spans="1:16" s="73" customFormat="1" hidden="1">
      <c r="A214" s="75"/>
      <c r="B214" s="75" t="str">
        <f t="shared" si="62"/>
        <v>b</v>
      </c>
      <c r="C214" s="33"/>
      <c r="D214" s="76" t="s">
        <v>208</v>
      </c>
      <c r="E214" s="131"/>
      <c r="F214" s="131"/>
      <c r="G214" s="163"/>
      <c r="H214" s="133">
        <f t="shared" ref="H214:H221" si="69">SUM(I214:J214)</f>
        <v>0</v>
      </c>
      <c r="I214" s="131"/>
      <c r="J214" s="131"/>
      <c r="K214" s="133">
        <f t="shared" ref="K214:K221" si="70">SUM(L214:M214)</f>
        <v>0</v>
      </c>
      <c r="L214" s="131"/>
      <c r="M214" s="131"/>
      <c r="N214" s="133">
        <f t="shared" ref="N214:N221" si="71">SUM(O214:P214)</f>
        <v>0</v>
      </c>
      <c r="O214" s="131"/>
      <c r="P214" s="131"/>
    </row>
    <row r="215" spans="1:16" s="73" customFormat="1" hidden="1">
      <c r="A215" s="75"/>
      <c r="B215" s="75" t="str">
        <f t="shared" si="62"/>
        <v>b</v>
      </c>
      <c r="C215" s="33"/>
      <c r="D215" s="76" t="s">
        <v>209</v>
      </c>
      <c r="E215" s="131"/>
      <c r="F215" s="131"/>
      <c r="G215" s="163"/>
      <c r="H215" s="133">
        <f t="shared" si="69"/>
        <v>0</v>
      </c>
      <c r="I215" s="131"/>
      <c r="J215" s="131"/>
      <c r="K215" s="133">
        <f t="shared" si="70"/>
        <v>0</v>
      </c>
      <c r="L215" s="131"/>
      <c r="M215" s="131"/>
      <c r="N215" s="133">
        <f t="shared" si="71"/>
        <v>0</v>
      </c>
      <c r="O215" s="131"/>
      <c r="P215" s="131"/>
    </row>
    <row r="216" spans="1:16" s="73" customFormat="1" hidden="1">
      <c r="A216" s="75"/>
      <c r="B216" s="75" t="str">
        <f t="shared" si="62"/>
        <v>b</v>
      </c>
      <c r="C216" s="33"/>
      <c r="D216" s="76" t="s">
        <v>216</v>
      </c>
      <c r="E216" s="131"/>
      <c r="F216" s="131"/>
      <c r="G216" s="163"/>
      <c r="H216" s="133">
        <f t="shared" si="69"/>
        <v>0</v>
      </c>
      <c r="I216" s="131"/>
      <c r="J216" s="131"/>
      <c r="K216" s="133">
        <f t="shared" si="70"/>
        <v>0</v>
      </c>
      <c r="L216" s="131"/>
      <c r="M216" s="131"/>
      <c r="N216" s="133">
        <f t="shared" si="71"/>
        <v>0</v>
      </c>
      <c r="O216" s="131"/>
      <c r="P216" s="131"/>
    </row>
    <row r="217" spans="1:16" s="73" customFormat="1" hidden="1">
      <c r="A217" s="75"/>
      <c r="B217" s="75" t="str">
        <f t="shared" si="62"/>
        <v>b</v>
      </c>
      <c r="C217" s="33"/>
      <c r="D217" s="76" t="s">
        <v>217</v>
      </c>
      <c r="E217" s="132"/>
      <c r="F217" s="132"/>
      <c r="G217" s="159"/>
      <c r="H217" s="133">
        <f t="shared" si="69"/>
        <v>0</v>
      </c>
      <c r="I217" s="132"/>
      <c r="J217" s="132"/>
      <c r="K217" s="133">
        <f t="shared" si="70"/>
        <v>0</v>
      </c>
      <c r="L217" s="132"/>
      <c r="M217" s="132"/>
      <c r="N217" s="133">
        <f t="shared" si="71"/>
        <v>0</v>
      </c>
      <c r="O217" s="132"/>
      <c r="P217" s="132"/>
    </row>
    <row r="218" spans="1:16" s="73" customFormat="1" hidden="1">
      <c r="A218" s="75"/>
      <c r="B218" s="75" t="str">
        <f t="shared" si="62"/>
        <v>b</v>
      </c>
      <c r="C218" s="33"/>
      <c r="D218" s="76" t="s">
        <v>218</v>
      </c>
      <c r="E218" s="132"/>
      <c r="F218" s="132"/>
      <c r="G218" s="159"/>
      <c r="H218" s="133">
        <f t="shared" si="69"/>
        <v>0</v>
      </c>
      <c r="I218" s="132"/>
      <c r="J218" s="132"/>
      <c r="K218" s="133">
        <f t="shared" si="70"/>
        <v>0</v>
      </c>
      <c r="L218" s="132"/>
      <c r="M218" s="132"/>
      <c r="N218" s="133">
        <f t="shared" si="71"/>
        <v>0</v>
      </c>
      <c r="O218" s="132"/>
      <c r="P218" s="132"/>
    </row>
    <row r="219" spans="1:16" s="73" customFormat="1" hidden="1">
      <c r="A219" s="75"/>
      <c r="B219" s="75" t="str">
        <f t="shared" si="62"/>
        <v>b</v>
      </c>
      <c r="C219" s="33"/>
      <c r="D219" s="76" t="s">
        <v>219</v>
      </c>
      <c r="E219" s="131"/>
      <c r="F219" s="131"/>
      <c r="G219" s="163"/>
      <c r="H219" s="133">
        <f t="shared" si="69"/>
        <v>0</v>
      </c>
      <c r="I219" s="131"/>
      <c r="J219" s="131"/>
      <c r="K219" s="133">
        <f t="shared" si="70"/>
        <v>0</v>
      </c>
      <c r="L219" s="131"/>
      <c r="M219" s="131"/>
      <c r="N219" s="133">
        <f t="shared" si="71"/>
        <v>0</v>
      </c>
      <c r="O219" s="131"/>
      <c r="P219" s="131"/>
    </row>
    <row r="220" spans="1:16" s="73" customFormat="1" hidden="1">
      <c r="A220" s="75"/>
      <c r="B220" s="75" t="str">
        <f t="shared" si="62"/>
        <v>b</v>
      </c>
      <c r="C220" s="33"/>
      <c r="D220" s="76" t="s">
        <v>214</v>
      </c>
      <c r="E220" s="129"/>
      <c r="F220" s="129"/>
      <c r="G220" s="166"/>
      <c r="H220" s="133">
        <f t="shared" si="69"/>
        <v>0</v>
      </c>
      <c r="I220" s="129"/>
      <c r="J220" s="129"/>
      <c r="K220" s="133">
        <f t="shared" si="70"/>
        <v>0</v>
      </c>
      <c r="L220" s="129"/>
      <c r="M220" s="129"/>
      <c r="N220" s="133">
        <f t="shared" si="71"/>
        <v>0</v>
      </c>
      <c r="O220" s="129"/>
      <c r="P220" s="129"/>
    </row>
    <row r="221" spans="1:16" s="73" customFormat="1" ht="23.25" hidden="1" customHeight="1">
      <c r="A221" s="75"/>
      <c r="B221" s="75" t="str">
        <f t="shared" si="62"/>
        <v>b</v>
      </c>
      <c r="C221" s="38"/>
      <c r="D221" s="81" t="s">
        <v>220</v>
      </c>
      <c r="E221" s="130"/>
      <c r="F221" s="130"/>
      <c r="G221" s="164"/>
      <c r="H221" s="133">
        <f t="shared" si="69"/>
        <v>0</v>
      </c>
      <c r="I221" s="130"/>
      <c r="J221" s="130"/>
      <c r="K221" s="133">
        <f t="shared" si="70"/>
        <v>0</v>
      </c>
      <c r="L221" s="130"/>
      <c r="M221" s="130"/>
      <c r="N221" s="133">
        <f t="shared" si="71"/>
        <v>0</v>
      </c>
      <c r="O221" s="130"/>
      <c r="P221" s="130"/>
    </row>
    <row r="222" spans="1:16" s="73" customFormat="1" hidden="1">
      <c r="A222" s="75" t="s">
        <v>164</v>
      </c>
      <c r="B222" s="75" t="str">
        <f t="shared" si="62"/>
        <v>b</v>
      </c>
      <c r="C222" s="31"/>
      <c r="D222" s="58" t="s">
        <v>221</v>
      </c>
      <c r="E222" s="131">
        <f>E223+E231</f>
        <v>0</v>
      </c>
      <c r="F222" s="131">
        <f t="shared" ref="F222:P222" si="72">F223+F231</f>
        <v>0</v>
      </c>
      <c r="G222" s="163">
        <f t="shared" si="72"/>
        <v>0</v>
      </c>
      <c r="H222" s="131">
        <f t="shared" si="72"/>
        <v>0</v>
      </c>
      <c r="I222" s="131">
        <f t="shared" si="72"/>
        <v>0</v>
      </c>
      <c r="J222" s="131">
        <f t="shared" si="72"/>
        <v>0</v>
      </c>
      <c r="K222" s="131">
        <f t="shared" si="72"/>
        <v>0</v>
      </c>
      <c r="L222" s="131">
        <f t="shared" si="72"/>
        <v>0</v>
      </c>
      <c r="M222" s="131">
        <f t="shared" si="72"/>
        <v>0</v>
      </c>
      <c r="N222" s="131">
        <f t="shared" si="72"/>
        <v>0</v>
      </c>
      <c r="O222" s="131">
        <f t="shared" si="72"/>
        <v>0</v>
      </c>
      <c r="P222" s="131">
        <f t="shared" si="72"/>
        <v>0</v>
      </c>
    </row>
    <row r="223" spans="1:16" s="73" customFormat="1" hidden="1">
      <c r="A223" s="75"/>
      <c r="B223" s="75" t="str">
        <f t="shared" si="62"/>
        <v>b</v>
      </c>
      <c r="C223" s="38"/>
      <c r="D223" s="81" t="s">
        <v>207</v>
      </c>
      <c r="E223" s="131">
        <f t="shared" ref="E223:P223" si="73">SUM(E224:E230)</f>
        <v>0</v>
      </c>
      <c r="F223" s="131">
        <f t="shared" si="73"/>
        <v>0</v>
      </c>
      <c r="G223" s="163">
        <f t="shared" si="73"/>
        <v>0</v>
      </c>
      <c r="H223" s="131">
        <f t="shared" si="73"/>
        <v>0</v>
      </c>
      <c r="I223" s="131">
        <f t="shared" si="73"/>
        <v>0</v>
      </c>
      <c r="J223" s="131">
        <f t="shared" si="73"/>
        <v>0</v>
      </c>
      <c r="K223" s="131">
        <f t="shared" si="73"/>
        <v>0</v>
      </c>
      <c r="L223" s="131">
        <f t="shared" si="73"/>
        <v>0</v>
      </c>
      <c r="M223" s="131">
        <f t="shared" si="73"/>
        <v>0</v>
      </c>
      <c r="N223" s="131">
        <f t="shared" si="73"/>
        <v>0</v>
      </c>
      <c r="O223" s="131">
        <f t="shared" si="73"/>
        <v>0</v>
      </c>
      <c r="P223" s="131">
        <f t="shared" si="73"/>
        <v>0</v>
      </c>
    </row>
    <row r="224" spans="1:16" s="73" customFormat="1" hidden="1">
      <c r="A224" s="75"/>
      <c r="B224" s="75" t="str">
        <f t="shared" si="62"/>
        <v>b</v>
      </c>
      <c r="C224" s="33"/>
      <c r="D224" s="76" t="s">
        <v>208</v>
      </c>
      <c r="E224" s="131"/>
      <c r="F224" s="131"/>
      <c r="G224" s="163"/>
      <c r="H224" s="133">
        <f t="shared" ref="H224:H230" si="74">SUM(I224:J224)</f>
        <v>0</v>
      </c>
      <c r="I224" s="131"/>
      <c r="J224" s="131"/>
      <c r="K224" s="133">
        <f t="shared" ref="K224:K230" si="75">SUM(L224:M224)</f>
        <v>0</v>
      </c>
      <c r="L224" s="131"/>
      <c r="M224" s="131"/>
      <c r="N224" s="133">
        <f t="shared" ref="N224:N230" si="76">SUM(O224:P224)</f>
        <v>0</v>
      </c>
      <c r="O224" s="131"/>
      <c r="P224" s="131"/>
    </row>
    <row r="225" spans="1:19" s="73" customFormat="1" hidden="1">
      <c r="A225" s="75"/>
      <c r="B225" s="75" t="str">
        <f t="shared" si="62"/>
        <v>b</v>
      </c>
      <c r="C225" s="33"/>
      <c r="D225" s="76" t="s">
        <v>222</v>
      </c>
      <c r="E225" s="131"/>
      <c r="F225" s="131"/>
      <c r="G225" s="163"/>
      <c r="H225" s="133">
        <f t="shared" si="74"/>
        <v>0</v>
      </c>
      <c r="I225" s="131"/>
      <c r="J225" s="131"/>
      <c r="K225" s="133">
        <f t="shared" si="75"/>
        <v>0</v>
      </c>
      <c r="L225" s="131"/>
      <c r="M225" s="131"/>
      <c r="N225" s="133">
        <f t="shared" si="76"/>
        <v>0</v>
      </c>
      <c r="O225" s="131"/>
      <c r="P225" s="131"/>
    </row>
    <row r="226" spans="1:19" s="73" customFormat="1" hidden="1">
      <c r="A226" s="75"/>
      <c r="B226" s="75" t="str">
        <f t="shared" si="62"/>
        <v>b</v>
      </c>
      <c r="C226" s="33"/>
      <c r="D226" s="76" t="s">
        <v>216</v>
      </c>
      <c r="E226" s="131"/>
      <c r="F226" s="131"/>
      <c r="G226" s="163"/>
      <c r="H226" s="133">
        <f t="shared" si="74"/>
        <v>0</v>
      </c>
      <c r="I226" s="131"/>
      <c r="J226" s="131"/>
      <c r="K226" s="133">
        <f t="shared" si="75"/>
        <v>0</v>
      </c>
      <c r="L226" s="131"/>
      <c r="M226" s="131"/>
      <c r="N226" s="133">
        <f t="shared" si="76"/>
        <v>0</v>
      </c>
      <c r="O226" s="131"/>
      <c r="P226" s="131"/>
    </row>
    <row r="227" spans="1:19" s="73" customFormat="1" ht="36" hidden="1">
      <c r="A227" s="75"/>
      <c r="B227" s="75" t="str">
        <f t="shared" si="62"/>
        <v>b</v>
      </c>
      <c r="C227" s="33"/>
      <c r="D227" s="76" t="s">
        <v>223</v>
      </c>
      <c r="E227" s="131"/>
      <c r="F227" s="131"/>
      <c r="G227" s="163"/>
      <c r="H227" s="133">
        <f t="shared" si="74"/>
        <v>0</v>
      </c>
      <c r="I227" s="131"/>
      <c r="J227" s="131"/>
      <c r="K227" s="133">
        <f t="shared" si="75"/>
        <v>0</v>
      </c>
      <c r="L227" s="131"/>
      <c r="M227" s="131"/>
      <c r="N227" s="133">
        <f t="shared" si="76"/>
        <v>0</v>
      </c>
      <c r="O227" s="131"/>
      <c r="P227" s="131"/>
    </row>
    <row r="228" spans="1:19" s="73" customFormat="1" hidden="1">
      <c r="A228" s="75"/>
      <c r="B228" s="75" t="str">
        <f t="shared" si="62"/>
        <v>b</v>
      </c>
      <c r="C228" s="33"/>
      <c r="D228" s="76" t="s">
        <v>224</v>
      </c>
      <c r="E228" s="131"/>
      <c r="F228" s="131"/>
      <c r="G228" s="163"/>
      <c r="H228" s="133">
        <f t="shared" si="74"/>
        <v>0</v>
      </c>
      <c r="I228" s="131"/>
      <c r="J228" s="131"/>
      <c r="K228" s="133">
        <f t="shared" si="75"/>
        <v>0</v>
      </c>
      <c r="L228" s="131"/>
      <c r="M228" s="131"/>
      <c r="N228" s="133">
        <f t="shared" si="76"/>
        <v>0</v>
      </c>
      <c r="O228" s="131"/>
      <c r="P228" s="131"/>
    </row>
    <row r="229" spans="1:19" s="73" customFormat="1" hidden="1">
      <c r="A229" s="75"/>
      <c r="B229" s="75" t="str">
        <f t="shared" si="62"/>
        <v>b</v>
      </c>
      <c r="C229" s="33"/>
      <c r="D229" s="76" t="s">
        <v>219</v>
      </c>
      <c r="E229" s="130"/>
      <c r="F229" s="130"/>
      <c r="G229" s="164"/>
      <c r="H229" s="133">
        <f t="shared" si="74"/>
        <v>0</v>
      </c>
      <c r="I229" s="130"/>
      <c r="J229" s="130"/>
      <c r="K229" s="133">
        <f t="shared" si="75"/>
        <v>0</v>
      </c>
      <c r="L229" s="130"/>
      <c r="M229" s="130"/>
      <c r="N229" s="133">
        <f t="shared" si="76"/>
        <v>0</v>
      </c>
      <c r="O229" s="130"/>
      <c r="P229" s="130"/>
    </row>
    <row r="230" spans="1:19" s="73" customFormat="1" hidden="1">
      <c r="A230" s="75"/>
      <c r="B230" s="75" t="str">
        <f t="shared" si="62"/>
        <v>b</v>
      </c>
      <c r="C230" s="33"/>
      <c r="D230" s="76" t="s">
        <v>225</v>
      </c>
      <c r="E230" s="131"/>
      <c r="F230" s="131"/>
      <c r="G230" s="163"/>
      <c r="H230" s="133">
        <f t="shared" si="74"/>
        <v>0</v>
      </c>
      <c r="I230" s="131"/>
      <c r="J230" s="131"/>
      <c r="K230" s="133">
        <f t="shared" si="75"/>
        <v>0</v>
      </c>
      <c r="L230" s="131"/>
      <c r="M230" s="131"/>
      <c r="N230" s="133">
        <f t="shared" si="76"/>
        <v>0</v>
      </c>
      <c r="O230" s="131"/>
      <c r="P230" s="131"/>
    </row>
    <row r="231" spans="1:19" s="73" customFormat="1" hidden="1">
      <c r="A231" s="75"/>
      <c r="B231" s="75" t="str">
        <f t="shared" si="62"/>
        <v>b</v>
      </c>
      <c r="C231" s="38"/>
      <c r="D231" s="81" t="s">
        <v>226</v>
      </c>
      <c r="E231" s="131">
        <f t="shared" ref="E231:P231" si="77">SUM(E232:E238)</f>
        <v>0</v>
      </c>
      <c r="F231" s="131">
        <f t="shared" si="77"/>
        <v>0</v>
      </c>
      <c r="G231" s="163">
        <f t="shared" si="77"/>
        <v>0</v>
      </c>
      <c r="H231" s="131">
        <f t="shared" si="77"/>
        <v>0</v>
      </c>
      <c r="I231" s="131">
        <f t="shared" si="77"/>
        <v>0</v>
      </c>
      <c r="J231" s="131">
        <f t="shared" si="77"/>
        <v>0</v>
      </c>
      <c r="K231" s="131">
        <f t="shared" si="77"/>
        <v>0</v>
      </c>
      <c r="L231" s="131">
        <f t="shared" si="77"/>
        <v>0</v>
      </c>
      <c r="M231" s="131">
        <f t="shared" si="77"/>
        <v>0</v>
      </c>
      <c r="N231" s="131">
        <f t="shared" si="77"/>
        <v>0</v>
      </c>
      <c r="O231" s="131">
        <f t="shared" si="77"/>
        <v>0</v>
      </c>
      <c r="P231" s="131">
        <f t="shared" si="77"/>
        <v>0</v>
      </c>
    </row>
    <row r="232" spans="1:19" s="73" customFormat="1" hidden="1">
      <c r="A232" s="75"/>
      <c r="B232" s="75" t="str">
        <f t="shared" si="62"/>
        <v>b</v>
      </c>
      <c r="C232" s="33"/>
      <c r="D232" s="76" t="s">
        <v>227</v>
      </c>
      <c r="E232" s="131"/>
      <c r="F232" s="131"/>
      <c r="G232" s="163"/>
      <c r="H232" s="133">
        <f t="shared" ref="H232:H238" si="78">SUM(I232:J232)</f>
        <v>0</v>
      </c>
      <c r="I232" s="131"/>
      <c r="J232" s="131"/>
      <c r="K232" s="133">
        <f t="shared" ref="K232:K238" si="79">SUM(L232:M232)</f>
        <v>0</v>
      </c>
      <c r="L232" s="131"/>
      <c r="M232" s="131"/>
      <c r="N232" s="133">
        <f t="shared" ref="N232:N238" si="80">SUM(O232:P232)</f>
        <v>0</v>
      </c>
      <c r="O232" s="131"/>
      <c r="P232" s="131"/>
    </row>
    <row r="233" spans="1:19" s="73" customFormat="1" hidden="1">
      <c r="A233" s="75"/>
      <c r="B233" s="75" t="str">
        <f t="shared" si="62"/>
        <v>b</v>
      </c>
      <c r="C233" s="33"/>
      <c r="D233" s="76" t="s">
        <v>222</v>
      </c>
      <c r="E233" s="131"/>
      <c r="F233" s="131"/>
      <c r="G233" s="163"/>
      <c r="H233" s="133">
        <f t="shared" si="78"/>
        <v>0</v>
      </c>
      <c r="I233" s="131"/>
      <c r="J233" s="131"/>
      <c r="K233" s="133">
        <f t="shared" si="79"/>
        <v>0</v>
      </c>
      <c r="L233" s="131"/>
      <c r="M233" s="131"/>
      <c r="N233" s="133">
        <f t="shared" si="80"/>
        <v>0</v>
      </c>
      <c r="O233" s="131"/>
      <c r="P233" s="131"/>
    </row>
    <row r="234" spans="1:19" s="73" customFormat="1" hidden="1">
      <c r="A234" s="75"/>
      <c r="B234" s="75" t="str">
        <f t="shared" si="62"/>
        <v>b</v>
      </c>
      <c r="C234" s="33"/>
      <c r="D234" s="76" t="s">
        <v>216</v>
      </c>
      <c r="E234" s="131"/>
      <c r="F234" s="131"/>
      <c r="G234" s="163"/>
      <c r="H234" s="133">
        <f t="shared" si="78"/>
        <v>0</v>
      </c>
      <c r="I234" s="131"/>
      <c r="J234" s="131"/>
      <c r="K234" s="133">
        <f t="shared" si="79"/>
        <v>0</v>
      </c>
      <c r="L234" s="131"/>
      <c r="M234" s="131"/>
      <c r="N234" s="133">
        <f t="shared" si="80"/>
        <v>0</v>
      </c>
      <c r="O234" s="131"/>
      <c r="P234" s="131"/>
    </row>
    <row r="235" spans="1:19" s="73" customFormat="1" ht="36" hidden="1">
      <c r="A235" s="75"/>
      <c r="B235" s="75" t="str">
        <f t="shared" si="62"/>
        <v>b</v>
      </c>
      <c r="C235" s="33"/>
      <c r="D235" s="76" t="s">
        <v>223</v>
      </c>
      <c r="E235" s="131"/>
      <c r="F235" s="131"/>
      <c r="G235" s="163"/>
      <c r="H235" s="133">
        <f t="shared" si="78"/>
        <v>0</v>
      </c>
      <c r="I235" s="131"/>
      <c r="J235" s="131"/>
      <c r="K235" s="133">
        <f t="shared" si="79"/>
        <v>0</v>
      </c>
      <c r="L235" s="131"/>
      <c r="M235" s="131"/>
      <c r="N235" s="133">
        <f t="shared" si="80"/>
        <v>0</v>
      </c>
      <c r="O235" s="131"/>
      <c r="P235" s="131"/>
    </row>
    <row r="236" spans="1:19" s="73" customFormat="1" hidden="1">
      <c r="A236" s="75"/>
      <c r="B236" s="75" t="str">
        <f t="shared" si="62"/>
        <v>b</v>
      </c>
      <c r="C236" s="33"/>
      <c r="D236" s="76" t="s">
        <v>228</v>
      </c>
      <c r="E236" s="131"/>
      <c r="F236" s="131"/>
      <c r="G236" s="163"/>
      <c r="H236" s="133">
        <f t="shared" si="78"/>
        <v>0</v>
      </c>
      <c r="I236" s="131"/>
      <c r="J236" s="131"/>
      <c r="K236" s="133">
        <f t="shared" si="79"/>
        <v>0</v>
      </c>
      <c r="L236" s="131"/>
      <c r="M236" s="131"/>
      <c r="N236" s="133">
        <f t="shared" si="80"/>
        <v>0</v>
      </c>
      <c r="O236" s="131"/>
      <c r="P236" s="131"/>
    </row>
    <row r="237" spans="1:19" s="73" customFormat="1" hidden="1">
      <c r="A237" s="75"/>
      <c r="B237" s="75" t="str">
        <f t="shared" si="62"/>
        <v>b</v>
      </c>
      <c r="C237" s="33"/>
      <c r="D237" s="76" t="s">
        <v>219</v>
      </c>
      <c r="E237" s="130"/>
      <c r="F237" s="130"/>
      <c r="G237" s="164"/>
      <c r="H237" s="133">
        <f t="shared" si="78"/>
        <v>0</v>
      </c>
      <c r="I237" s="130"/>
      <c r="J237" s="130"/>
      <c r="K237" s="133">
        <f t="shared" si="79"/>
        <v>0</v>
      </c>
      <c r="L237" s="130"/>
      <c r="M237" s="130"/>
      <c r="N237" s="133">
        <f t="shared" si="80"/>
        <v>0</v>
      </c>
      <c r="O237" s="130"/>
      <c r="P237" s="130"/>
    </row>
    <row r="238" spans="1:19" s="73" customFormat="1" hidden="1">
      <c r="A238" s="75"/>
      <c r="B238" s="75" t="str">
        <f t="shared" si="62"/>
        <v>b</v>
      </c>
      <c r="C238" s="144"/>
      <c r="D238" s="145" t="s">
        <v>225</v>
      </c>
      <c r="E238" s="146"/>
      <c r="F238" s="146"/>
      <c r="G238" s="169"/>
      <c r="H238" s="147">
        <f t="shared" si="78"/>
        <v>0</v>
      </c>
      <c r="I238" s="146"/>
      <c r="J238" s="146"/>
      <c r="K238" s="147">
        <f t="shared" si="79"/>
        <v>0</v>
      </c>
      <c r="L238" s="146"/>
      <c r="M238" s="146"/>
      <c r="N238" s="147">
        <f t="shared" si="80"/>
        <v>0</v>
      </c>
      <c r="O238" s="146"/>
      <c r="P238" s="146"/>
    </row>
    <row r="239" spans="1:19" s="86" customFormat="1">
      <c r="A239" s="84"/>
      <c r="B239" s="84"/>
      <c r="C239" s="62"/>
      <c r="D239" s="62"/>
      <c r="E239" s="125"/>
      <c r="F239" s="62"/>
      <c r="G239" s="123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</row>
    <row r="240" spans="1:19" s="86" customFormat="1">
      <c r="A240" s="84"/>
      <c r="B240" s="84"/>
      <c r="C240" s="62"/>
      <c r="D240" s="62"/>
      <c r="E240" s="125"/>
      <c r="F240" s="62"/>
      <c r="G240" s="123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</row>
    <row r="241" spans="1:19" s="86" customFormat="1">
      <c r="A241" s="84"/>
      <c r="B241" s="84"/>
      <c r="C241" s="62"/>
      <c r="D241" s="62"/>
      <c r="E241" s="125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</row>
    <row r="242" spans="1:19" s="86" customFormat="1" ht="36.75" customHeight="1">
      <c r="A242" s="84"/>
      <c r="B242" s="84"/>
      <c r="C242" s="174" t="s">
        <v>341</v>
      </c>
      <c r="D242" s="174"/>
      <c r="E242" s="125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</row>
    <row r="243" spans="1:19" s="86" customFormat="1" ht="39" customHeight="1">
      <c r="A243" s="84"/>
      <c r="B243" s="84"/>
      <c r="C243" s="175" t="s">
        <v>342</v>
      </c>
      <c r="D243" s="175"/>
      <c r="E243" s="125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</row>
    <row r="244" spans="1:19" s="86" customFormat="1">
      <c r="A244" s="84"/>
      <c r="B244" s="84"/>
      <c r="C244" s="95"/>
      <c r="D244" s="96"/>
      <c r="E244" s="125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</row>
    <row r="245" spans="1:19" s="86" customFormat="1">
      <c r="A245" s="84"/>
      <c r="B245" s="84"/>
      <c r="C245" s="62"/>
      <c r="D245" s="62"/>
      <c r="E245" s="125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</row>
    <row r="246" spans="1:19" s="86" customFormat="1">
      <c r="A246" s="84"/>
      <c r="B246" s="84"/>
      <c r="C246" s="172"/>
      <c r="D246" s="172"/>
      <c r="E246" s="125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</row>
    <row r="247" spans="1:19" s="86" customFormat="1">
      <c r="A247" s="84"/>
      <c r="B247" s="84"/>
      <c r="C247" s="62"/>
      <c r="D247" s="62"/>
      <c r="E247" s="125"/>
      <c r="F247" s="62"/>
      <c r="G247" s="62" t="s">
        <v>343</v>
      </c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</row>
  </sheetData>
  <autoFilter ref="A5:S238">
    <filterColumn colId="1">
      <filters>
        <filter val="a"/>
      </filters>
    </filterColumn>
  </autoFilter>
  <mergeCells count="5">
    <mergeCell ref="C2:D2"/>
    <mergeCell ref="C3:D3"/>
    <mergeCell ref="C242:D242"/>
    <mergeCell ref="C243:D243"/>
    <mergeCell ref="C246:D246"/>
  </mergeCells>
  <printOptions horizontalCentered="1"/>
  <pageMargins left="0.19" right="0.26" top="0.37" bottom="0.38" header="0.3" footer="0.3"/>
  <pageSetup scale="46" fitToHeight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theme="0"/>
    <pageSetUpPr fitToPage="1"/>
  </sheetPr>
  <dimension ref="A2:S247"/>
  <sheetViews>
    <sheetView view="pageBreakPreview" zoomScale="90" zoomScaleSheetLayoutView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121" sqref="D121"/>
    </sheetView>
  </sheetViews>
  <sheetFormatPr defaultRowHeight="18"/>
  <cols>
    <col min="1" max="1" width="3.5703125" style="72" customWidth="1"/>
    <col min="2" max="2" width="2.7109375" style="72" customWidth="1"/>
    <col min="3" max="3" width="16.140625" style="73" customWidth="1"/>
    <col min="4" max="4" width="68.5703125" style="73" customWidth="1"/>
    <col min="5" max="5" width="17.5703125" style="136" customWidth="1"/>
    <col min="6" max="6" width="18.140625" style="73" customWidth="1"/>
    <col min="7" max="11" width="17.5703125" style="73" customWidth="1"/>
    <col min="12" max="12" width="16.140625" style="73" customWidth="1"/>
    <col min="13" max="14" width="17.5703125" style="73" customWidth="1"/>
    <col min="15" max="15" width="16.140625" style="73" customWidth="1"/>
    <col min="16" max="16" width="17.5703125" style="73" customWidth="1"/>
    <col min="17" max="17" width="17.42578125" style="73" customWidth="1"/>
    <col min="18" max="18" width="29.5703125" style="73" customWidth="1"/>
    <col min="19" max="19" width="12.7109375" style="73" customWidth="1"/>
    <col min="20" max="16384" width="9.140625" style="74"/>
  </cols>
  <sheetData>
    <row r="2" spans="1:19" s="86" customFormat="1" ht="18.75" customHeight="1">
      <c r="A2" s="84"/>
      <c r="B2" s="84"/>
      <c r="C2" s="171" t="s">
        <v>259</v>
      </c>
      <c r="D2" s="171"/>
      <c r="E2" s="12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62"/>
      <c r="R2" s="62"/>
      <c r="S2" s="62"/>
    </row>
    <row r="3" spans="1:19" s="86" customFormat="1" ht="33" customHeight="1">
      <c r="A3" s="84"/>
      <c r="B3" s="84"/>
      <c r="C3" s="173" t="s">
        <v>322</v>
      </c>
      <c r="D3" s="173"/>
      <c r="E3" s="124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2"/>
      <c r="R3" s="62"/>
      <c r="S3" s="62"/>
    </row>
    <row r="4" spans="1:19" s="86" customFormat="1">
      <c r="A4" s="84"/>
      <c r="B4" s="84"/>
      <c r="C4" s="62"/>
      <c r="D4" s="62"/>
      <c r="E4" s="125"/>
      <c r="F4" s="62"/>
      <c r="G4" s="62"/>
      <c r="H4" s="155">
        <f>H6-F6</f>
        <v>0</v>
      </c>
      <c r="I4" s="62"/>
      <c r="J4" s="87"/>
      <c r="K4" s="62"/>
      <c r="L4" s="62"/>
      <c r="M4" s="87"/>
      <c r="N4" s="62"/>
      <c r="O4" s="62"/>
      <c r="P4" s="116" t="s">
        <v>236</v>
      </c>
      <c r="Q4" s="62"/>
      <c r="R4" s="62"/>
      <c r="S4" s="62"/>
    </row>
    <row r="5" spans="1:19" ht="106.5" customHeight="1">
      <c r="C5" s="52" t="s">
        <v>235</v>
      </c>
      <c r="D5" s="53" t="s">
        <v>0</v>
      </c>
      <c r="E5" s="126" t="s">
        <v>319</v>
      </c>
      <c r="F5" s="52" t="s">
        <v>323</v>
      </c>
      <c r="G5" s="52" t="s">
        <v>324</v>
      </c>
      <c r="H5" s="52" t="s">
        <v>325</v>
      </c>
      <c r="I5" s="52" t="s">
        <v>230</v>
      </c>
      <c r="J5" s="52" t="s">
        <v>231</v>
      </c>
      <c r="K5" s="52" t="s">
        <v>326</v>
      </c>
      <c r="L5" s="52" t="s">
        <v>230</v>
      </c>
      <c r="M5" s="52" t="s">
        <v>231</v>
      </c>
      <c r="N5" s="117" t="s">
        <v>274</v>
      </c>
      <c r="O5" s="117" t="s">
        <v>275</v>
      </c>
      <c r="P5" s="117" t="s">
        <v>276</v>
      </c>
    </row>
    <row r="6" spans="1:19" ht="34.5" customHeight="1">
      <c r="A6" s="75" t="s">
        <v>164</v>
      </c>
      <c r="B6" s="75" t="str">
        <f>IF(OR(E6&lt;&gt;0,F6&lt;&gt;0,H6&lt;&gt;0,I6&lt;&gt;0,J6&lt;&gt;0),"a","b")</f>
        <v>a</v>
      </c>
      <c r="C6" s="51" t="s">
        <v>368</v>
      </c>
      <c r="D6" s="54" t="s">
        <v>344</v>
      </c>
      <c r="E6" s="127">
        <f t="shared" ref="E6:P6" si="0">E9+E141+E204+E222</f>
        <v>93352</v>
      </c>
      <c r="F6" s="127">
        <f t="shared" si="0"/>
        <v>100000</v>
      </c>
      <c r="G6" s="127">
        <f t="shared" si="0"/>
        <v>100000</v>
      </c>
      <c r="H6" s="127">
        <f t="shared" si="0"/>
        <v>100000</v>
      </c>
      <c r="I6" s="127">
        <f t="shared" si="0"/>
        <v>100000</v>
      </c>
      <c r="J6" s="127">
        <f t="shared" si="0"/>
        <v>0</v>
      </c>
      <c r="K6" s="127">
        <f t="shared" si="0"/>
        <v>0</v>
      </c>
      <c r="L6" s="127">
        <f t="shared" si="0"/>
        <v>0</v>
      </c>
      <c r="M6" s="127">
        <f t="shared" si="0"/>
        <v>0</v>
      </c>
      <c r="N6" s="127">
        <f t="shared" si="0"/>
        <v>0</v>
      </c>
      <c r="O6" s="127">
        <f t="shared" si="0"/>
        <v>0</v>
      </c>
      <c r="P6" s="127">
        <f t="shared" si="0"/>
        <v>0</v>
      </c>
    </row>
    <row r="7" spans="1:19" s="150" customFormat="1" ht="20.25" hidden="1" customHeight="1">
      <c r="A7" s="148" t="s">
        <v>164</v>
      </c>
      <c r="B7" s="148" t="str">
        <f t="shared" ref="B7:B70" si="1">IF(OR(E7&lt;&gt;0,F7&lt;&gt;0,H7&lt;&gt;0,I7&lt;&gt;0,J7&lt;&gt;0),"a","b")</f>
        <v>b</v>
      </c>
      <c r="C7" s="30"/>
      <c r="D7" s="56" t="s">
        <v>232</v>
      </c>
      <c r="E7" s="152"/>
      <c r="F7" s="152"/>
      <c r="G7" s="152"/>
      <c r="H7" s="151"/>
      <c r="I7" s="152"/>
      <c r="J7" s="152"/>
      <c r="K7" s="151">
        <f>SUM(L7:M7)</f>
        <v>0</v>
      </c>
      <c r="L7" s="152"/>
      <c r="M7" s="152"/>
      <c r="N7" s="151">
        <f>SUM(O7:P7)</f>
        <v>0</v>
      </c>
      <c r="O7" s="152"/>
      <c r="P7" s="152"/>
      <c r="Q7" s="149"/>
      <c r="R7" s="149"/>
      <c r="S7" s="149"/>
    </row>
    <row r="8" spans="1:19" s="150" customFormat="1" ht="18" hidden="1" customHeight="1">
      <c r="A8" s="148"/>
      <c r="B8" s="148" t="str">
        <f t="shared" si="1"/>
        <v>b</v>
      </c>
      <c r="C8" s="30"/>
      <c r="D8" s="56" t="s">
        <v>233</v>
      </c>
      <c r="E8" s="152"/>
      <c r="F8" s="152"/>
      <c r="G8" s="152"/>
      <c r="H8" s="151"/>
      <c r="I8" s="152"/>
      <c r="J8" s="152"/>
      <c r="K8" s="151">
        <f>SUM(L8:M8)</f>
        <v>0</v>
      </c>
      <c r="L8" s="152"/>
      <c r="M8" s="152"/>
      <c r="N8" s="151">
        <f>SUM(O8:P8)</f>
        <v>0</v>
      </c>
      <c r="O8" s="152"/>
      <c r="P8" s="152"/>
      <c r="Q8" s="149"/>
      <c r="R8" s="149"/>
      <c r="S8" s="149"/>
    </row>
    <row r="9" spans="1:19" s="143" customFormat="1">
      <c r="A9" s="137" t="s">
        <v>164</v>
      </c>
      <c r="B9" s="137" t="str">
        <f t="shared" si="1"/>
        <v>a</v>
      </c>
      <c r="C9" s="67"/>
      <c r="D9" s="68" t="s">
        <v>1</v>
      </c>
      <c r="E9" s="140">
        <f t="shared" ref="E9:P9" si="2">E10+E21+E89+E97+E98+E108+E118</f>
        <v>93352</v>
      </c>
      <c r="F9" s="140">
        <f t="shared" si="2"/>
        <v>100000</v>
      </c>
      <c r="G9" s="140">
        <f t="shared" si="2"/>
        <v>100000</v>
      </c>
      <c r="H9" s="140">
        <f>H10+H21+H89+H97+H98+H108+H118</f>
        <v>100000</v>
      </c>
      <c r="I9" s="140">
        <f t="shared" si="2"/>
        <v>100000</v>
      </c>
      <c r="J9" s="140">
        <f t="shared" si="2"/>
        <v>0</v>
      </c>
      <c r="K9" s="140">
        <f t="shared" si="2"/>
        <v>0</v>
      </c>
      <c r="L9" s="140">
        <f t="shared" si="2"/>
        <v>0</v>
      </c>
      <c r="M9" s="140">
        <f t="shared" si="2"/>
        <v>0</v>
      </c>
      <c r="N9" s="140">
        <f t="shared" si="2"/>
        <v>0</v>
      </c>
      <c r="O9" s="140">
        <f t="shared" si="2"/>
        <v>0</v>
      </c>
      <c r="P9" s="140">
        <f t="shared" si="2"/>
        <v>0</v>
      </c>
      <c r="Q9" s="139"/>
      <c r="R9" s="139"/>
      <c r="S9" s="139"/>
    </row>
    <row r="10" spans="1:19" hidden="1">
      <c r="A10" s="75" t="s">
        <v>164</v>
      </c>
      <c r="B10" s="75" t="str">
        <f t="shared" si="1"/>
        <v>b</v>
      </c>
      <c r="C10" s="32"/>
      <c r="D10" s="59" t="s">
        <v>2</v>
      </c>
      <c r="E10" s="138">
        <f t="shared" ref="E10:P10" si="3">E11+E20</f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38">
        <f t="shared" si="3"/>
        <v>0</v>
      </c>
      <c r="N10" s="138">
        <f t="shared" si="3"/>
        <v>0</v>
      </c>
      <c r="O10" s="138">
        <f t="shared" si="3"/>
        <v>0</v>
      </c>
      <c r="P10" s="138">
        <f t="shared" si="3"/>
        <v>0</v>
      </c>
    </row>
    <row r="11" spans="1:19" hidden="1">
      <c r="A11" s="75"/>
      <c r="B11" s="75" t="str">
        <f t="shared" si="1"/>
        <v>b</v>
      </c>
      <c r="C11" s="33"/>
      <c r="D11" s="76" t="s">
        <v>3</v>
      </c>
      <c r="E11" s="131">
        <f t="shared" ref="E11:P11" si="4">E12+E19</f>
        <v>0</v>
      </c>
      <c r="F11" s="131">
        <f t="shared" si="4"/>
        <v>0</v>
      </c>
      <c r="G11" s="131">
        <f t="shared" si="4"/>
        <v>0</v>
      </c>
      <c r="H11" s="131">
        <f t="shared" si="4"/>
        <v>0</v>
      </c>
      <c r="I11" s="131">
        <f t="shared" si="4"/>
        <v>0</v>
      </c>
      <c r="J11" s="131">
        <f t="shared" si="4"/>
        <v>0</v>
      </c>
      <c r="K11" s="131">
        <f t="shared" si="4"/>
        <v>0</v>
      </c>
      <c r="L11" s="131">
        <f t="shared" si="4"/>
        <v>0</v>
      </c>
      <c r="M11" s="131">
        <f t="shared" si="4"/>
        <v>0</v>
      </c>
      <c r="N11" s="131">
        <f t="shared" si="4"/>
        <v>0</v>
      </c>
      <c r="O11" s="131">
        <f t="shared" si="4"/>
        <v>0</v>
      </c>
      <c r="P11" s="131">
        <f t="shared" si="4"/>
        <v>0</v>
      </c>
    </row>
    <row r="12" spans="1:19" ht="21.75" hidden="1" customHeight="1">
      <c r="A12" s="75"/>
      <c r="B12" s="75" t="str">
        <f t="shared" si="1"/>
        <v>b</v>
      </c>
      <c r="C12" s="34"/>
      <c r="D12" s="77" t="s">
        <v>4</v>
      </c>
      <c r="E12" s="132">
        <f>SUM(E13:E18)</f>
        <v>0</v>
      </c>
      <c r="F12" s="132">
        <f t="shared" ref="F12:P12" si="5">SUM(F13:F18)</f>
        <v>0</v>
      </c>
      <c r="G12" s="132">
        <f t="shared" si="5"/>
        <v>0</v>
      </c>
      <c r="H12" s="132">
        <f t="shared" si="5"/>
        <v>0</v>
      </c>
      <c r="I12" s="132">
        <f t="shared" si="5"/>
        <v>0</v>
      </c>
      <c r="J12" s="132">
        <f t="shared" si="5"/>
        <v>0</v>
      </c>
      <c r="K12" s="132">
        <f t="shared" si="5"/>
        <v>0</v>
      </c>
      <c r="L12" s="132">
        <f t="shared" si="5"/>
        <v>0</v>
      </c>
      <c r="M12" s="132">
        <f t="shared" si="5"/>
        <v>0</v>
      </c>
      <c r="N12" s="132">
        <f t="shared" si="5"/>
        <v>0</v>
      </c>
      <c r="O12" s="132">
        <f t="shared" si="5"/>
        <v>0</v>
      </c>
      <c r="P12" s="132">
        <f t="shared" si="5"/>
        <v>0</v>
      </c>
    </row>
    <row r="13" spans="1:19" hidden="1">
      <c r="A13" s="75"/>
      <c r="B13" s="75" t="str">
        <f t="shared" si="1"/>
        <v>b</v>
      </c>
      <c r="C13" s="35"/>
      <c r="D13" s="78" t="s">
        <v>5</v>
      </c>
      <c r="E13" s="133"/>
      <c r="F13" s="133"/>
      <c r="G13" s="158"/>
      <c r="H13" s="133">
        <f>SUM(I13:J13)</f>
        <v>0</v>
      </c>
      <c r="I13" s="133"/>
      <c r="J13" s="133"/>
      <c r="K13" s="133">
        <f>SUM(L13:M13)</f>
        <v>0</v>
      </c>
      <c r="L13" s="133"/>
      <c r="M13" s="133"/>
      <c r="N13" s="133">
        <f>SUM(O13:P13)</f>
        <v>0</v>
      </c>
      <c r="O13" s="133"/>
      <c r="P13" s="133"/>
    </row>
    <row r="14" spans="1:19" hidden="1">
      <c r="A14" s="75"/>
      <c r="B14" s="75" t="str">
        <f t="shared" si="1"/>
        <v>b</v>
      </c>
      <c r="C14" s="35"/>
      <c r="D14" s="78" t="s">
        <v>6</v>
      </c>
      <c r="E14" s="133"/>
      <c r="F14" s="133"/>
      <c r="G14" s="158"/>
      <c r="H14" s="133">
        <f t="shared" ref="H14:H77" si="6">SUM(I14:J14)</f>
        <v>0</v>
      </c>
      <c r="I14" s="133"/>
      <c r="J14" s="133"/>
      <c r="K14" s="133">
        <f t="shared" ref="K14:K77" si="7">SUM(L14:M14)</f>
        <v>0</v>
      </c>
      <c r="L14" s="133"/>
      <c r="M14" s="133"/>
      <c r="N14" s="133">
        <f t="shared" ref="N14:N77" si="8">SUM(O14:P14)</f>
        <v>0</v>
      </c>
      <c r="O14" s="133"/>
      <c r="P14" s="133"/>
    </row>
    <row r="15" spans="1:19" hidden="1">
      <c r="A15" s="75"/>
      <c r="B15" s="75" t="str">
        <f t="shared" si="1"/>
        <v>b</v>
      </c>
      <c r="C15" s="35"/>
      <c r="D15" s="78" t="s">
        <v>7</v>
      </c>
      <c r="E15" s="133"/>
      <c r="F15" s="133"/>
      <c r="G15" s="158"/>
      <c r="H15" s="133">
        <f t="shared" si="6"/>
        <v>0</v>
      </c>
      <c r="I15" s="133"/>
      <c r="J15" s="133"/>
      <c r="K15" s="133">
        <f t="shared" si="7"/>
        <v>0</v>
      </c>
      <c r="L15" s="133"/>
      <c r="M15" s="133"/>
      <c r="N15" s="133">
        <f t="shared" si="8"/>
        <v>0</v>
      </c>
      <c r="O15" s="133"/>
      <c r="P15" s="133"/>
    </row>
    <row r="16" spans="1:19" hidden="1">
      <c r="A16" s="75"/>
      <c r="B16" s="75" t="str">
        <f t="shared" si="1"/>
        <v>b</v>
      </c>
      <c r="C16" s="35"/>
      <c r="D16" s="78" t="s">
        <v>8</v>
      </c>
      <c r="E16" s="133"/>
      <c r="F16" s="133"/>
      <c r="G16" s="158"/>
      <c r="H16" s="133">
        <f t="shared" si="6"/>
        <v>0</v>
      </c>
      <c r="I16" s="133"/>
      <c r="J16" s="133"/>
      <c r="K16" s="133">
        <f t="shared" si="7"/>
        <v>0</v>
      </c>
      <c r="L16" s="133"/>
      <c r="M16" s="133"/>
      <c r="N16" s="133">
        <f t="shared" si="8"/>
        <v>0</v>
      </c>
      <c r="O16" s="133"/>
      <c r="P16" s="133"/>
    </row>
    <row r="17" spans="1:16" hidden="1">
      <c r="A17" s="75"/>
      <c r="B17" s="75" t="str">
        <f t="shared" si="1"/>
        <v>b</v>
      </c>
      <c r="C17" s="35"/>
      <c r="D17" s="78" t="s">
        <v>9</v>
      </c>
      <c r="E17" s="133"/>
      <c r="F17" s="133"/>
      <c r="G17" s="158"/>
      <c r="H17" s="133">
        <f t="shared" si="6"/>
        <v>0</v>
      </c>
      <c r="I17" s="133"/>
      <c r="J17" s="133"/>
      <c r="K17" s="133">
        <f t="shared" si="7"/>
        <v>0</v>
      </c>
      <c r="L17" s="133"/>
      <c r="M17" s="133"/>
      <c r="N17" s="133">
        <f t="shared" si="8"/>
        <v>0</v>
      </c>
      <c r="O17" s="133"/>
      <c r="P17" s="133"/>
    </row>
    <row r="18" spans="1:16" hidden="1">
      <c r="A18" s="75"/>
      <c r="B18" s="75" t="str">
        <f t="shared" si="1"/>
        <v>b</v>
      </c>
      <c r="C18" s="35"/>
      <c r="D18" s="78" t="s">
        <v>10</v>
      </c>
      <c r="E18" s="133"/>
      <c r="F18" s="133"/>
      <c r="G18" s="158"/>
      <c r="H18" s="133">
        <f t="shared" si="6"/>
        <v>0</v>
      </c>
      <c r="I18" s="133"/>
      <c r="J18" s="133"/>
      <c r="K18" s="133">
        <f t="shared" si="7"/>
        <v>0</v>
      </c>
      <c r="L18" s="133"/>
      <c r="M18" s="133"/>
      <c r="N18" s="133">
        <f t="shared" si="8"/>
        <v>0</v>
      </c>
      <c r="O18" s="133"/>
      <c r="P18" s="133"/>
    </row>
    <row r="19" spans="1:16" hidden="1">
      <c r="A19" s="75"/>
      <c r="B19" s="75" t="str">
        <f t="shared" si="1"/>
        <v>b</v>
      </c>
      <c r="C19" s="34"/>
      <c r="D19" s="77" t="s">
        <v>11</v>
      </c>
      <c r="E19" s="132"/>
      <c r="F19" s="132"/>
      <c r="G19" s="159"/>
      <c r="H19" s="133">
        <f t="shared" si="6"/>
        <v>0</v>
      </c>
      <c r="I19" s="132"/>
      <c r="J19" s="132"/>
      <c r="K19" s="133">
        <f t="shared" si="7"/>
        <v>0</v>
      </c>
      <c r="L19" s="132"/>
      <c r="M19" s="132"/>
      <c r="N19" s="133">
        <f t="shared" si="8"/>
        <v>0</v>
      </c>
      <c r="O19" s="132"/>
      <c r="P19" s="132"/>
    </row>
    <row r="20" spans="1:16" hidden="1">
      <c r="A20" s="75"/>
      <c r="B20" s="75" t="str">
        <f t="shared" si="1"/>
        <v>b</v>
      </c>
      <c r="C20" s="33"/>
      <c r="D20" s="76" t="s">
        <v>12</v>
      </c>
      <c r="E20" s="128"/>
      <c r="F20" s="128"/>
      <c r="G20" s="160"/>
      <c r="H20" s="133">
        <f t="shared" si="6"/>
        <v>0</v>
      </c>
      <c r="I20" s="128"/>
      <c r="J20" s="128"/>
      <c r="K20" s="133">
        <f t="shared" si="7"/>
        <v>0</v>
      </c>
      <c r="L20" s="128"/>
      <c r="M20" s="128"/>
      <c r="N20" s="133">
        <f t="shared" si="8"/>
        <v>0</v>
      </c>
      <c r="O20" s="128"/>
      <c r="P20" s="128"/>
    </row>
    <row r="21" spans="1:16">
      <c r="A21" s="75"/>
      <c r="B21" s="75" t="str">
        <f t="shared" si="1"/>
        <v>a</v>
      </c>
      <c r="C21" s="32"/>
      <c r="D21" s="59" t="s">
        <v>13</v>
      </c>
      <c r="E21" s="138">
        <f t="shared" ref="E21:P21" si="9">E22+E23+E26+E62+E63+E64+E65+E66+E73+E74</f>
        <v>83352</v>
      </c>
      <c r="F21" s="138">
        <f t="shared" si="9"/>
        <v>90000</v>
      </c>
      <c r="G21" s="161">
        <f t="shared" si="9"/>
        <v>90000</v>
      </c>
      <c r="H21" s="138">
        <f t="shared" si="9"/>
        <v>90000</v>
      </c>
      <c r="I21" s="138">
        <f t="shared" si="9"/>
        <v>90000</v>
      </c>
      <c r="J21" s="138">
        <f t="shared" si="9"/>
        <v>0</v>
      </c>
      <c r="K21" s="138">
        <f t="shared" si="9"/>
        <v>0</v>
      </c>
      <c r="L21" s="138">
        <f t="shared" si="9"/>
        <v>0</v>
      </c>
      <c r="M21" s="138">
        <f t="shared" si="9"/>
        <v>0</v>
      </c>
      <c r="N21" s="138">
        <f t="shared" si="9"/>
        <v>0</v>
      </c>
      <c r="O21" s="138">
        <f t="shared" si="9"/>
        <v>0</v>
      </c>
      <c r="P21" s="138">
        <f t="shared" si="9"/>
        <v>0</v>
      </c>
    </row>
    <row r="22" spans="1:16" hidden="1">
      <c r="A22" s="75"/>
      <c r="B22" s="75" t="str">
        <f t="shared" si="1"/>
        <v>b</v>
      </c>
      <c r="C22" s="33"/>
      <c r="D22" s="76" t="s">
        <v>14</v>
      </c>
      <c r="E22" s="134"/>
      <c r="F22" s="134"/>
      <c r="G22" s="162"/>
      <c r="H22" s="133">
        <f t="shared" si="6"/>
        <v>0</v>
      </c>
      <c r="I22" s="134"/>
      <c r="J22" s="134"/>
      <c r="K22" s="133">
        <f t="shared" si="7"/>
        <v>0</v>
      </c>
      <c r="L22" s="134"/>
      <c r="M22" s="134"/>
      <c r="N22" s="133">
        <f t="shared" si="8"/>
        <v>0</v>
      </c>
      <c r="O22" s="134"/>
      <c r="P22" s="134"/>
    </row>
    <row r="23" spans="1:16">
      <c r="A23" s="75"/>
      <c r="B23" s="75" t="str">
        <f t="shared" si="1"/>
        <v>a</v>
      </c>
      <c r="C23" s="33"/>
      <c r="D23" s="76" t="s">
        <v>15</v>
      </c>
      <c r="E23" s="131">
        <f>SUM(E24:E25)</f>
        <v>3352</v>
      </c>
      <c r="F23" s="131">
        <f t="shared" ref="F23:P23" si="10">SUM(F24:F25)</f>
        <v>10000</v>
      </c>
      <c r="G23" s="163">
        <f t="shared" si="10"/>
        <v>10000</v>
      </c>
      <c r="H23" s="131">
        <f t="shared" si="10"/>
        <v>10000</v>
      </c>
      <c r="I23" s="131">
        <f t="shared" si="10"/>
        <v>10000</v>
      </c>
      <c r="J23" s="131">
        <f t="shared" si="10"/>
        <v>0</v>
      </c>
      <c r="K23" s="131">
        <f t="shared" si="10"/>
        <v>0</v>
      </c>
      <c r="L23" s="131">
        <f t="shared" si="10"/>
        <v>0</v>
      </c>
      <c r="M23" s="131">
        <f t="shared" si="10"/>
        <v>0</v>
      </c>
      <c r="N23" s="131">
        <f t="shared" si="10"/>
        <v>0</v>
      </c>
      <c r="O23" s="131">
        <f t="shared" si="10"/>
        <v>0</v>
      </c>
      <c r="P23" s="131">
        <f t="shared" si="10"/>
        <v>0</v>
      </c>
    </row>
    <row r="24" spans="1:16">
      <c r="A24" s="75"/>
      <c r="B24" s="75" t="str">
        <f t="shared" si="1"/>
        <v>a</v>
      </c>
      <c r="C24" s="34"/>
      <c r="D24" s="77" t="s">
        <v>16</v>
      </c>
      <c r="E24" s="159">
        <v>3352</v>
      </c>
      <c r="F24" s="159">
        <v>10000</v>
      </c>
      <c r="G24" s="159">
        <v>10000</v>
      </c>
      <c r="H24" s="158">
        <f t="shared" si="6"/>
        <v>10000</v>
      </c>
      <c r="I24" s="159">
        <v>10000</v>
      </c>
      <c r="J24" s="159"/>
      <c r="K24" s="133">
        <f t="shared" si="7"/>
        <v>0</v>
      </c>
      <c r="L24" s="132"/>
      <c r="M24" s="132"/>
      <c r="N24" s="133">
        <f t="shared" si="8"/>
        <v>0</v>
      </c>
      <c r="O24" s="132"/>
      <c r="P24" s="132"/>
    </row>
    <row r="25" spans="1:16" hidden="1">
      <c r="A25" s="75"/>
      <c r="B25" s="75" t="str">
        <f t="shared" si="1"/>
        <v>b</v>
      </c>
      <c r="C25" s="34"/>
      <c r="D25" s="77" t="s">
        <v>17</v>
      </c>
      <c r="E25" s="132"/>
      <c r="F25" s="132"/>
      <c r="G25" s="159"/>
      <c r="H25" s="133">
        <f t="shared" si="6"/>
        <v>0</v>
      </c>
      <c r="I25" s="132"/>
      <c r="J25" s="132"/>
      <c r="K25" s="133">
        <f t="shared" si="7"/>
        <v>0</v>
      </c>
      <c r="L25" s="132"/>
      <c r="M25" s="132"/>
      <c r="N25" s="133">
        <f t="shared" si="8"/>
        <v>0</v>
      </c>
      <c r="O25" s="132"/>
      <c r="P25" s="132"/>
    </row>
    <row r="26" spans="1:16" hidden="1">
      <c r="A26" s="75"/>
      <c r="B26" s="75" t="str">
        <f t="shared" si="1"/>
        <v>b</v>
      </c>
      <c r="C26" s="33"/>
      <c r="D26" s="76" t="s">
        <v>165</v>
      </c>
      <c r="E26" s="131">
        <f>E27+E28+E29+E30+E42+E46+E47+E48+E49+E50+E51+E52+E60+E61</f>
        <v>0</v>
      </c>
      <c r="F26" s="131">
        <f>F27+F28+F29+F30+F42+F46+F47+F48+F49+F50+F51+F52+F60+F61</f>
        <v>0</v>
      </c>
      <c r="G26" s="163">
        <f>G27+G28+G29+G30+G42+G46+G47+G48+G49+G50+G51+G52+G60+G61</f>
        <v>0</v>
      </c>
      <c r="H26" s="131">
        <f>H27+H28+H29+H30+H42+H46+H47+H48+H49+H50+H51+H52+H60+H61</f>
        <v>0</v>
      </c>
      <c r="I26" s="131">
        <f t="shared" ref="I26:P26" si="11">I27+I28+I29+I30+I42+I46+I47+I48+I49+I50+I51+I52+I60+I61</f>
        <v>0</v>
      </c>
      <c r="J26" s="131">
        <f t="shared" si="11"/>
        <v>0</v>
      </c>
      <c r="K26" s="131">
        <f t="shared" si="11"/>
        <v>0</v>
      </c>
      <c r="L26" s="131">
        <f t="shared" si="11"/>
        <v>0</v>
      </c>
      <c r="M26" s="131">
        <f t="shared" si="11"/>
        <v>0</v>
      </c>
      <c r="N26" s="131">
        <f t="shared" si="11"/>
        <v>0</v>
      </c>
      <c r="O26" s="131">
        <f t="shared" si="11"/>
        <v>0</v>
      </c>
      <c r="P26" s="131">
        <f t="shared" si="11"/>
        <v>0</v>
      </c>
    </row>
    <row r="27" spans="1:16" ht="72" hidden="1">
      <c r="A27" s="75"/>
      <c r="B27" s="75" t="str">
        <f t="shared" si="1"/>
        <v>b</v>
      </c>
      <c r="C27" s="34"/>
      <c r="D27" s="77" t="s">
        <v>284</v>
      </c>
      <c r="E27" s="132"/>
      <c r="F27" s="132"/>
      <c r="G27" s="159"/>
      <c r="H27" s="133">
        <f t="shared" si="6"/>
        <v>0</v>
      </c>
      <c r="I27" s="132"/>
      <c r="J27" s="132"/>
      <c r="K27" s="133">
        <f t="shared" si="7"/>
        <v>0</v>
      </c>
      <c r="L27" s="132"/>
      <c r="M27" s="132"/>
      <c r="N27" s="133">
        <f t="shared" si="8"/>
        <v>0</v>
      </c>
      <c r="O27" s="132"/>
      <c r="P27" s="132"/>
    </row>
    <row r="28" spans="1:16" ht="36" hidden="1">
      <c r="A28" s="75"/>
      <c r="B28" s="75" t="str">
        <f t="shared" si="1"/>
        <v>b</v>
      </c>
      <c r="C28" s="34"/>
      <c r="D28" s="77" t="s">
        <v>285</v>
      </c>
      <c r="E28" s="132"/>
      <c r="F28" s="132"/>
      <c r="G28" s="159"/>
      <c r="H28" s="133">
        <f t="shared" si="6"/>
        <v>0</v>
      </c>
      <c r="I28" s="132"/>
      <c r="J28" s="132"/>
      <c r="K28" s="133">
        <f t="shared" si="7"/>
        <v>0</v>
      </c>
      <c r="L28" s="132"/>
      <c r="M28" s="132"/>
      <c r="N28" s="133">
        <f t="shared" si="8"/>
        <v>0</v>
      </c>
      <c r="O28" s="132"/>
      <c r="P28" s="132"/>
    </row>
    <row r="29" spans="1:16" ht="83.25" hidden="1" customHeight="1">
      <c r="A29" s="75"/>
      <c r="B29" s="75" t="str">
        <f t="shared" si="1"/>
        <v>b</v>
      </c>
      <c r="C29" s="34"/>
      <c r="D29" s="77" t="s">
        <v>286</v>
      </c>
      <c r="E29" s="132"/>
      <c r="F29" s="132"/>
      <c r="G29" s="159"/>
      <c r="H29" s="133">
        <f t="shared" si="6"/>
        <v>0</v>
      </c>
      <c r="I29" s="132"/>
      <c r="J29" s="132"/>
      <c r="K29" s="133">
        <f t="shared" si="7"/>
        <v>0</v>
      </c>
      <c r="L29" s="132"/>
      <c r="M29" s="132"/>
      <c r="N29" s="133">
        <f t="shared" si="8"/>
        <v>0</v>
      </c>
      <c r="O29" s="132"/>
      <c r="P29" s="132"/>
    </row>
    <row r="30" spans="1:16" ht="36" hidden="1">
      <c r="A30" s="75"/>
      <c r="B30" s="75" t="str">
        <f t="shared" si="1"/>
        <v>b</v>
      </c>
      <c r="C30" s="34"/>
      <c r="D30" s="77" t="s">
        <v>21</v>
      </c>
      <c r="E30" s="132">
        <f t="shared" ref="E30:P30" si="12">SUM(E31:E41)</f>
        <v>0</v>
      </c>
      <c r="F30" s="132">
        <f t="shared" si="12"/>
        <v>0</v>
      </c>
      <c r="G30" s="159">
        <f t="shared" si="12"/>
        <v>0</v>
      </c>
      <c r="H30" s="132">
        <f t="shared" si="12"/>
        <v>0</v>
      </c>
      <c r="I30" s="132">
        <f t="shared" si="12"/>
        <v>0</v>
      </c>
      <c r="J30" s="132">
        <f t="shared" si="12"/>
        <v>0</v>
      </c>
      <c r="K30" s="132">
        <f t="shared" si="12"/>
        <v>0</v>
      </c>
      <c r="L30" s="132">
        <f t="shared" si="12"/>
        <v>0</v>
      </c>
      <c r="M30" s="132">
        <f t="shared" si="12"/>
        <v>0</v>
      </c>
      <c r="N30" s="132">
        <f t="shared" si="12"/>
        <v>0</v>
      </c>
      <c r="O30" s="132">
        <f t="shared" si="12"/>
        <v>0</v>
      </c>
      <c r="P30" s="132">
        <f t="shared" si="12"/>
        <v>0</v>
      </c>
    </row>
    <row r="31" spans="1:16" hidden="1">
      <c r="A31" s="75"/>
      <c r="B31" s="75" t="str">
        <f t="shared" si="1"/>
        <v>b</v>
      </c>
      <c r="C31" s="35"/>
      <c r="D31" s="78" t="s">
        <v>22</v>
      </c>
      <c r="E31" s="133"/>
      <c r="F31" s="133"/>
      <c r="G31" s="158"/>
      <c r="H31" s="133">
        <f t="shared" si="6"/>
        <v>0</v>
      </c>
      <c r="I31" s="133"/>
      <c r="J31" s="133"/>
      <c r="K31" s="133">
        <f t="shared" si="7"/>
        <v>0</v>
      </c>
      <c r="L31" s="133"/>
      <c r="M31" s="133"/>
      <c r="N31" s="133">
        <f t="shared" si="8"/>
        <v>0</v>
      </c>
      <c r="O31" s="133"/>
      <c r="P31" s="133"/>
    </row>
    <row r="32" spans="1:16" hidden="1">
      <c r="A32" s="75"/>
      <c r="B32" s="75" t="str">
        <f t="shared" si="1"/>
        <v>b</v>
      </c>
      <c r="C32" s="35"/>
      <c r="D32" s="78" t="s">
        <v>23</v>
      </c>
      <c r="E32" s="133"/>
      <c r="F32" s="133"/>
      <c r="G32" s="158"/>
      <c r="H32" s="133">
        <f t="shared" si="6"/>
        <v>0</v>
      </c>
      <c r="I32" s="133"/>
      <c r="J32" s="133"/>
      <c r="K32" s="133">
        <f t="shared" si="7"/>
        <v>0</v>
      </c>
      <c r="L32" s="133"/>
      <c r="M32" s="133"/>
      <c r="N32" s="133">
        <f t="shared" si="8"/>
        <v>0</v>
      </c>
      <c r="O32" s="133"/>
      <c r="P32" s="133"/>
    </row>
    <row r="33" spans="1:16" hidden="1">
      <c r="A33" s="75"/>
      <c r="B33" s="75" t="str">
        <f t="shared" si="1"/>
        <v>b</v>
      </c>
      <c r="C33" s="35"/>
      <c r="D33" s="78" t="s">
        <v>24</v>
      </c>
      <c r="E33" s="133"/>
      <c r="F33" s="133"/>
      <c r="G33" s="158"/>
      <c r="H33" s="133">
        <f t="shared" si="6"/>
        <v>0</v>
      </c>
      <c r="I33" s="133"/>
      <c r="J33" s="133"/>
      <c r="K33" s="133">
        <f t="shared" si="7"/>
        <v>0</v>
      </c>
      <c r="L33" s="133"/>
      <c r="M33" s="133"/>
      <c r="N33" s="133">
        <f t="shared" si="8"/>
        <v>0</v>
      </c>
      <c r="O33" s="133"/>
      <c r="P33" s="133"/>
    </row>
    <row r="34" spans="1:16" hidden="1">
      <c r="A34" s="75"/>
      <c r="B34" s="75" t="str">
        <f t="shared" si="1"/>
        <v>b</v>
      </c>
      <c r="C34" s="35"/>
      <c r="D34" s="78" t="s">
        <v>25</v>
      </c>
      <c r="E34" s="133"/>
      <c r="F34" s="133"/>
      <c r="G34" s="158"/>
      <c r="H34" s="133">
        <f t="shared" si="6"/>
        <v>0</v>
      </c>
      <c r="I34" s="133"/>
      <c r="J34" s="133"/>
      <c r="K34" s="133">
        <f t="shared" si="7"/>
        <v>0</v>
      </c>
      <c r="L34" s="133"/>
      <c r="M34" s="133"/>
      <c r="N34" s="133">
        <f t="shared" si="8"/>
        <v>0</v>
      </c>
      <c r="O34" s="133"/>
      <c r="P34" s="133"/>
    </row>
    <row r="35" spans="1:16" hidden="1">
      <c r="A35" s="75"/>
      <c r="B35" s="75" t="str">
        <f t="shared" si="1"/>
        <v>b</v>
      </c>
      <c r="C35" s="35"/>
      <c r="D35" s="78" t="s">
        <v>26</v>
      </c>
      <c r="E35" s="133"/>
      <c r="F35" s="133"/>
      <c r="G35" s="158"/>
      <c r="H35" s="133">
        <f t="shared" si="6"/>
        <v>0</v>
      </c>
      <c r="I35" s="133"/>
      <c r="J35" s="133"/>
      <c r="K35" s="133">
        <f t="shared" si="7"/>
        <v>0</v>
      </c>
      <c r="L35" s="133"/>
      <c r="M35" s="133"/>
      <c r="N35" s="133">
        <f t="shared" si="8"/>
        <v>0</v>
      </c>
      <c r="O35" s="133"/>
      <c r="P35" s="133"/>
    </row>
    <row r="36" spans="1:16" hidden="1">
      <c r="A36" s="75"/>
      <c r="B36" s="75" t="str">
        <f t="shared" si="1"/>
        <v>b</v>
      </c>
      <c r="C36" s="35"/>
      <c r="D36" s="78" t="s">
        <v>27</v>
      </c>
      <c r="E36" s="133"/>
      <c r="F36" s="133"/>
      <c r="G36" s="158"/>
      <c r="H36" s="133">
        <f t="shared" si="6"/>
        <v>0</v>
      </c>
      <c r="I36" s="133"/>
      <c r="J36" s="133"/>
      <c r="K36" s="133">
        <f t="shared" si="7"/>
        <v>0</v>
      </c>
      <c r="L36" s="133"/>
      <c r="M36" s="133"/>
      <c r="N36" s="133">
        <f t="shared" si="8"/>
        <v>0</v>
      </c>
      <c r="O36" s="133"/>
      <c r="P36" s="133"/>
    </row>
    <row r="37" spans="1:16" hidden="1">
      <c r="A37" s="75"/>
      <c r="B37" s="75" t="str">
        <f t="shared" si="1"/>
        <v>b</v>
      </c>
      <c r="C37" s="35"/>
      <c r="D37" s="78" t="s">
        <v>28</v>
      </c>
      <c r="E37" s="133"/>
      <c r="F37" s="133"/>
      <c r="G37" s="158"/>
      <c r="H37" s="133">
        <f t="shared" si="6"/>
        <v>0</v>
      </c>
      <c r="I37" s="133"/>
      <c r="J37" s="133"/>
      <c r="K37" s="133">
        <f t="shared" si="7"/>
        <v>0</v>
      </c>
      <c r="L37" s="133"/>
      <c r="M37" s="133"/>
      <c r="N37" s="133">
        <f t="shared" si="8"/>
        <v>0</v>
      </c>
      <c r="O37" s="133"/>
      <c r="P37" s="133"/>
    </row>
    <row r="38" spans="1:16" hidden="1">
      <c r="A38" s="75"/>
      <c r="B38" s="75" t="str">
        <f t="shared" si="1"/>
        <v>b</v>
      </c>
      <c r="C38" s="35"/>
      <c r="D38" s="78" t="s">
        <v>287</v>
      </c>
      <c r="E38" s="133"/>
      <c r="F38" s="133"/>
      <c r="G38" s="158"/>
      <c r="H38" s="133">
        <f t="shared" si="6"/>
        <v>0</v>
      </c>
      <c r="I38" s="133"/>
      <c r="J38" s="133"/>
      <c r="K38" s="133">
        <f t="shared" si="7"/>
        <v>0</v>
      </c>
      <c r="L38" s="133"/>
      <c r="M38" s="133"/>
      <c r="N38" s="133">
        <f t="shared" si="8"/>
        <v>0</v>
      </c>
      <c r="O38" s="133"/>
      <c r="P38" s="133"/>
    </row>
    <row r="39" spans="1:16" s="73" customFormat="1" hidden="1">
      <c r="A39" s="75"/>
      <c r="B39" s="75" t="str">
        <f t="shared" si="1"/>
        <v>b</v>
      </c>
      <c r="C39" s="35"/>
      <c r="D39" s="78" t="s">
        <v>31</v>
      </c>
      <c r="E39" s="133"/>
      <c r="F39" s="133"/>
      <c r="G39" s="158"/>
      <c r="H39" s="133">
        <f t="shared" si="6"/>
        <v>0</v>
      </c>
      <c r="I39" s="133"/>
      <c r="J39" s="133"/>
      <c r="K39" s="133">
        <f t="shared" si="7"/>
        <v>0</v>
      </c>
      <c r="L39" s="133"/>
      <c r="M39" s="133"/>
      <c r="N39" s="133">
        <f t="shared" si="8"/>
        <v>0</v>
      </c>
      <c r="O39" s="133"/>
      <c r="P39" s="133"/>
    </row>
    <row r="40" spans="1:16" s="73" customFormat="1" hidden="1">
      <c r="A40" s="75"/>
      <c r="B40" s="75" t="str">
        <f t="shared" si="1"/>
        <v>b</v>
      </c>
      <c r="C40" s="35"/>
      <c r="D40" s="78" t="s">
        <v>32</v>
      </c>
      <c r="E40" s="133"/>
      <c r="F40" s="133"/>
      <c r="G40" s="158"/>
      <c r="H40" s="133">
        <f t="shared" si="6"/>
        <v>0</v>
      </c>
      <c r="I40" s="133"/>
      <c r="J40" s="133"/>
      <c r="K40" s="133">
        <f t="shared" si="7"/>
        <v>0</v>
      </c>
      <c r="L40" s="133"/>
      <c r="M40" s="133"/>
      <c r="N40" s="133">
        <f t="shared" si="8"/>
        <v>0</v>
      </c>
      <c r="O40" s="133"/>
      <c r="P40" s="133"/>
    </row>
    <row r="41" spans="1:16" s="73" customFormat="1" ht="36" hidden="1">
      <c r="A41" s="75"/>
      <c r="B41" s="75" t="str">
        <f t="shared" si="1"/>
        <v>b</v>
      </c>
      <c r="C41" s="35"/>
      <c r="D41" s="78" t="s">
        <v>288</v>
      </c>
      <c r="E41" s="133"/>
      <c r="F41" s="133"/>
      <c r="G41" s="158"/>
      <c r="H41" s="133">
        <f t="shared" si="6"/>
        <v>0</v>
      </c>
      <c r="I41" s="133"/>
      <c r="J41" s="133"/>
      <c r="K41" s="133">
        <f t="shared" si="7"/>
        <v>0</v>
      </c>
      <c r="L41" s="133"/>
      <c r="M41" s="133"/>
      <c r="N41" s="133">
        <f t="shared" si="8"/>
        <v>0</v>
      </c>
      <c r="O41" s="133"/>
      <c r="P41" s="133"/>
    </row>
    <row r="42" spans="1:16" s="73" customFormat="1" ht="36" hidden="1">
      <c r="A42" s="75"/>
      <c r="B42" s="75" t="str">
        <f t="shared" si="1"/>
        <v>b</v>
      </c>
      <c r="C42" s="34"/>
      <c r="D42" s="77" t="s">
        <v>34</v>
      </c>
      <c r="E42" s="133">
        <f t="shared" ref="E42:P42" si="13">SUM(E43:E45)</f>
        <v>0</v>
      </c>
      <c r="F42" s="133">
        <f t="shared" si="13"/>
        <v>0</v>
      </c>
      <c r="G42" s="158">
        <f t="shared" si="13"/>
        <v>0</v>
      </c>
      <c r="H42" s="133">
        <f t="shared" si="13"/>
        <v>0</v>
      </c>
      <c r="I42" s="133">
        <f t="shared" si="13"/>
        <v>0</v>
      </c>
      <c r="J42" s="133">
        <f t="shared" si="13"/>
        <v>0</v>
      </c>
      <c r="K42" s="133">
        <f t="shared" si="13"/>
        <v>0</v>
      </c>
      <c r="L42" s="133">
        <f t="shared" si="13"/>
        <v>0</v>
      </c>
      <c r="M42" s="133">
        <f t="shared" si="13"/>
        <v>0</v>
      </c>
      <c r="N42" s="133">
        <f t="shared" si="13"/>
        <v>0</v>
      </c>
      <c r="O42" s="133">
        <f t="shared" si="13"/>
        <v>0</v>
      </c>
      <c r="P42" s="133">
        <f t="shared" si="13"/>
        <v>0</v>
      </c>
    </row>
    <row r="43" spans="1:16" s="73" customFormat="1" hidden="1">
      <c r="A43" s="75"/>
      <c r="B43" s="75" t="str">
        <f t="shared" si="1"/>
        <v>b</v>
      </c>
      <c r="C43" s="35"/>
      <c r="D43" s="78" t="s">
        <v>35</v>
      </c>
      <c r="E43" s="132"/>
      <c r="F43" s="132"/>
      <c r="G43" s="159"/>
      <c r="H43" s="133">
        <f t="shared" si="6"/>
        <v>0</v>
      </c>
      <c r="I43" s="132"/>
      <c r="J43" s="132"/>
      <c r="K43" s="133">
        <f t="shared" si="7"/>
        <v>0</v>
      </c>
      <c r="L43" s="132"/>
      <c r="M43" s="132"/>
      <c r="N43" s="133">
        <f t="shared" si="8"/>
        <v>0</v>
      </c>
      <c r="O43" s="132"/>
      <c r="P43" s="132"/>
    </row>
    <row r="44" spans="1:16" s="73" customFormat="1" hidden="1">
      <c r="A44" s="75"/>
      <c r="B44" s="75" t="str">
        <f t="shared" si="1"/>
        <v>b</v>
      </c>
      <c r="C44" s="35"/>
      <c r="D44" s="78" t="s">
        <v>36</v>
      </c>
      <c r="E44" s="133"/>
      <c r="F44" s="133"/>
      <c r="G44" s="158"/>
      <c r="H44" s="133">
        <f t="shared" si="6"/>
        <v>0</v>
      </c>
      <c r="I44" s="133"/>
      <c r="J44" s="133"/>
      <c r="K44" s="133">
        <f t="shared" si="7"/>
        <v>0</v>
      </c>
      <c r="L44" s="133"/>
      <c r="M44" s="133"/>
      <c r="N44" s="133">
        <f t="shared" si="8"/>
        <v>0</v>
      </c>
      <c r="O44" s="133"/>
      <c r="P44" s="133"/>
    </row>
    <row r="45" spans="1:16" s="73" customFormat="1" ht="36" hidden="1">
      <c r="A45" s="75"/>
      <c r="B45" s="75" t="str">
        <f t="shared" si="1"/>
        <v>b</v>
      </c>
      <c r="C45" s="35"/>
      <c r="D45" s="78" t="s">
        <v>166</v>
      </c>
      <c r="E45" s="133"/>
      <c r="F45" s="133"/>
      <c r="G45" s="158"/>
      <c r="H45" s="133">
        <f t="shared" si="6"/>
        <v>0</v>
      </c>
      <c r="I45" s="133"/>
      <c r="J45" s="133"/>
      <c r="K45" s="133">
        <f t="shared" si="7"/>
        <v>0</v>
      </c>
      <c r="L45" s="133"/>
      <c r="M45" s="133"/>
      <c r="N45" s="133">
        <f t="shared" si="8"/>
        <v>0</v>
      </c>
      <c r="O45" s="133"/>
      <c r="P45" s="133"/>
    </row>
    <row r="46" spans="1:16" s="73" customFormat="1" ht="36" hidden="1">
      <c r="A46" s="75"/>
      <c r="B46" s="75" t="str">
        <f t="shared" si="1"/>
        <v>b</v>
      </c>
      <c r="C46" s="34"/>
      <c r="D46" s="77" t="s">
        <v>289</v>
      </c>
      <c r="E46" s="133"/>
      <c r="F46" s="133"/>
      <c r="G46" s="158"/>
      <c r="H46" s="133">
        <f t="shared" si="6"/>
        <v>0</v>
      </c>
      <c r="I46" s="133"/>
      <c r="J46" s="133"/>
      <c r="K46" s="133">
        <f t="shared" si="7"/>
        <v>0</v>
      </c>
      <c r="L46" s="133"/>
      <c r="M46" s="133"/>
      <c r="N46" s="133">
        <f t="shared" si="8"/>
        <v>0</v>
      </c>
      <c r="O46" s="133"/>
      <c r="P46" s="133"/>
    </row>
    <row r="47" spans="1:16" s="73" customFormat="1" ht="36" hidden="1">
      <c r="A47" s="75"/>
      <c r="B47" s="75" t="str">
        <f t="shared" si="1"/>
        <v>b</v>
      </c>
      <c r="C47" s="34"/>
      <c r="D47" s="77" t="s">
        <v>290</v>
      </c>
      <c r="E47" s="132"/>
      <c r="F47" s="132"/>
      <c r="G47" s="159"/>
      <c r="H47" s="133">
        <f t="shared" si="6"/>
        <v>0</v>
      </c>
      <c r="I47" s="132"/>
      <c r="J47" s="132"/>
      <c r="K47" s="133">
        <f t="shared" si="7"/>
        <v>0</v>
      </c>
      <c r="L47" s="132"/>
      <c r="M47" s="132"/>
      <c r="N47" s="133">
        <f t="shared" si="8"/>
        <v>0</v>
      </c>
      <c r="O47" s="132"/>
      <c r="P47" s="132"/>
    </row>
    <row r="48" spans="1:16" s="73" customFormat="1" ht="36" hidden="1">
      <c r="A48" s="75"/>
      <c r="B48" s="75" t="str">
        <f t="shared" si="1"/>
        <v>b</v>
      </c>
      <c r="C48" s="34"/>
      <c r="D48" s="77" t="s">
        <v>291</v>
      </c>
      <c r="E48" s="132"/>
      <c r="F48" s="132"/>
      <c r="G48" s="159"/>
      <c r="H48" s="133">
        <f t="shared" si="6"/>
        <v>0</v>
      </c>
      <c r="I48" s="132"/>
      <c r="J48" s="132"/>
      <c r="K48" s="133">
        <f t="shared" si="7"/>
        <v>0</v>
      </c>
      <c r="L48" s="132"/>
      <c r="M48" s="132"/>
      <c r="N48" s="133">
        <f t="shared" si="8"/>
        <v>0</v>
      </c>
      <c r="O48" s="132"/>
      <c r="P48" s="132"/>
    </row>
    <row r="49" spans="1:16" s="73" customFormat="1" ht="72" hidden="1">
      <c r="A49" s="75"/>
      <c r="B49" s="75" t="str">
        <f t="shared" si="1"/>
        <v>b</v>
      </c>
      <c r="C49" s="34"/>
      <c r="D49" s="77" t="s">
        <v>292</v>
      </c>
      <c r="E49" s="132"/>
      <c r="F49" s="132"/>
      <c r="G49" s="159"/>
      <c r="H49" s="133">
        <f t="shared" si="6"/>
        <v>0</v>
      </c>
      <c r="I49" s="132"/>
      <c r="J49" s="132"/>
      <c r="K49" s="133">
        <f t="shared" si="7"/>
        <v>0</v>
      </c>
      <c r="L49" s="132"/>
      <c r="M49" s="132"/>
      <c r="N49" s="133">
        <f t="shared" si="8"/>
        <v>0</v>
      </c>
      <c r="O49" s="132"/>
      <c r="P49" s="132"/>
    </row>
    <row r="50" spans="1:16" s="73" customFormat="1" hidden="1">
      <c r="A50" s="75"/>
      <c r="B50" s="75" t="str">
        <f t="shared" si="1"/>
        <v>b</v>
      </c>
      <c r="C50" s="34"/>
      <c r="D50" s="77" t="s">
        <v>41</v>
      </c>
      <c r="E50" s="132"/>
      <c r="F50" s="132"/>
      <c r="G50" s="159"/>
      <c r="H50" s="133">
        <f t="shared" si="6"/>
        <v>0</v>
      </c>
      <c r="I50" s="132"/>
      <c r="J50" s="132"/>
      <c r="K50" s="133">
        <f t="shared" si="7"/>
        <v>0</v>
      </c>
      <c r="L50" s="132"/>
      <c r="M50" s="132"/>
      <c r="N50" s="133">
        <f t="shared" si="8"/>
        <v>0</v>
      </c>
      <c r="O50" s="132"/>
      <c r="P50" s="132"/>
    </row>
    <row r="51" spans="1:16" s="73" customFormat="1" hidden="1">
      <c r="A51" s="75"/>
      <c r="B51" s="75" t="str">
        <f t="shared" si="1"/>
        <v>b</v>
      </c>
      <c r="C51" s="34"/>
      <c r="D51" s="77" t="s">
        <v>42</v>
      </c>
      <c r="E51" s="132"/>
      <c r="F51" s="132"/>
      <c r="G51" s="159"/>
      <c r="H51" s="133">
        <f t="shared" si="6"/>
        <v>0</v>
      </c>
      <c r="I51" s="132"/>
      <c r="J51" s="132"/>
      <c r="K51" s="133">
        <f t="shared" si="7"/>
        <v>0</v>
      </c>
      <c r="L51" s="132"/>
      <c r="M51" s="132"/>
      <c r="N51" s="133">
        <f t="shared" si="8"/>
        <v>0</v>
      </c>
      <c r="O51" s="132"/>
      <c r="P51" s="132"/>
    </row>
    <row r="52" spans="1:16" s="73" customFormat="1" hidden="1">
      <c r="A52" s="75"/>
      <c r="B52" s="75" t="str">
        <f t="shared" si="1"/>
        <v>b</v>
      </c>
      <c r="C52" s="34"/>
      <c r="D52" s="77" t="s">
        <v>43</v>
      </c>
      <c r="E52" s="132">
        <f t="shared" ref="E52:P52" si="14">SUM(E53:E59)</f>
        <v>0</v>
      </c>
      <c r="F52" s="132">
        <f t="shared" si="14"/>
        <v>0</v>
      </c>
      <c r="G52" s="159">
        <f t="shared" si="14"/>
        <v>0</v>
      </c>
      <c r="H52" s="132">
        <f t="shared" si="14"/>
        <v>0</v>
      </c>
      <c r="I52" s="132">
        <f t="shared" si="14"/>
        <v>0</v>
      </c>
      <c r="J52" s="132">
        <f t="shared" si="14"/>
        <v>0</v>
      </c>
      <c r="K52" s="132">
        <f t="shared" si="14"/>
        <v>0</v>
      </c>
      <c r="L52" s="132">
        <f t="shared" si="14"/>
        <v>0</v>
      </c>
      <c r="M52" s="132">
        <f t="shared" si="14"/>
        <v>0</v>
      </c>
      <c r="N52" s="132">
        <f t="shared" si="14"/>
        <v>0</v>
      </c>
      <c r="O52" s="132">
        <f t="shared" si="14"/>
        <v>0</v>
      </c>
      <c r="P52" s="132">
        <f t="shared" si="14"/>
        <v>0</v>
      </c>
    </row>
    <row r="53" spans="1:16" s="73" customFormat="1" hidden="1">
      <c r="A53" s="75"/>
      <c r="B53" s="75" t="str">
        <f t="shared" si="1"/>
        <v>b</v>
      </c>
      <c r="C53" s="35"/>
      <c r="D53" s="78" t="s">
        <v>44</v>
      </c>
      <c r="E53" s="132"/>
      <c r="F53" s="132"/>
      <c r="G53" s="159"/>
      <c r="H53" s="133">
        <f t="shared" si="6"/>
        <v>0</v>
      </c>
      <c r="I53" s="132"/>
      <c r="J53" s="132"/>
      <c r="K53" s="133">
        <f t="shared" si="7"/>
        <v>0</v>
      </c>
      <c r="L53" s="132"/>
      <c r="M53" s="132"/>
      <c r="N53" s="133">
        <f t="shared" si="8"/>
        <v>0</v>
      </c>
      <c r="O53" s="132"/>
      <c r="P53" s="132"/>
    </row>
    <row r="54" spans="1:16" s="73" customFormat="1" hidden="1">
      <c r="A54" s="75"/>
      <c r="B54" s="75" t="str">
        <f t="shared" si="1"/>
        <v>b</v>
      </c>
      <c r="C54" s="35"/>
      <c r="D54" s="78" t="s">
        <v>45</v>
      </c>
      <c r="E54" s="133"/>
      <c r="F54" s="133"/>
      <c r="G54" s="158"/>
      <c r="H54" s="133">
        <f t="shared" si="6"/>
        <v>0</v>
      </c>
      <c r="I54" s="133"/>
      <c r="J54" s="133"/>
      <c r="K54" s="133">
        <f t="shared" si="7"/>
        <v>0</v>
      </c>
      <c r="L54" s="133"/>
      <c r="M54" s="133"/>
      <c r="N54" s="133">
        <f t="shared" si="8"/>
        <v>0</v>
      </c>
      <c r="O54" s="133"/>
      <c r="P54" s="133"/>
    </row>
    <row r="55" spans="1:16" s="73" customFormat="1" hidden="1">
      <c r="A55" s="75"/>
      <c r="B55" s="75" t="str">
        <f t="shared" si="1"/>
        <v>b</v>
      </c>
      <c r="C55" s="35"/>
      <c r="D55" s="78" t="s">
        <v>46</v>
      </c>
      <c r="E55" s="133"/>
      <c r="F55" s="133"/>
      <c r="G55" s="158"/>
      <c r="H55" s="133">
        <f t="shared" si="6"/>
        <v>0</v>
      </c>
      <c r="I55" s="133"/>
      <c r="J55" s="133"/>
      <c r="K55" s="133">
        <f t="shared" si="7"/>
        <v>0</v>
      </c>
      <c r="L55" s="133"/>
      <c r="M55" s="133"/>
      <c r="N55" s="133">
        <f t="shared" si="8"/>
        <v>0</v>
      </c>
      <c r="O55" s="133"/>
      <c r="P55" s="133"/>
    </row>
    <row r="56" spans="1:16" s="73" customFormat="1" hidden="1">
      <c r="A56" s="75"/>
      <c r="B56" s="75" t="str">
        <f t="shared" si="1"/>
        <v>b</v>
      </c>
      <c r="C56" s="35"/>
      <c r="D56" s="78" t="s">
        <v>47</v>
      </c>
      <c r="E56" s="133"/>
      <c r="F56" s="133"/>
      <c r="G56" s="158"/>
      <c r="H56" s="133">
        <f t="shared" si="6"/>
        <v>0</v>
      </c>
      <c r="I56" s="133"/>
      <c r="J56" s="133"/>
      <c r="K56" s="133">
        <f t="shared" si="7"/>
        <v>0</v>
      </c>
      <c r="L56" s="133"/>
      <c r="M56" s="133"/>
      <c r="N56" s="133">
        <f t="shared" si="8"/>
        <v>0</v>
      </c>
      <c r="O56" s="133"/>
      <c r="P56" s="133"/>
    </row>
    <row r="57" spans="1:16" s="73" customFormat="1" ht="54" hidden="1">
      <c r="A57" s="75"/>
      <c r="B57" s="75" t="str">
        <f t="shared" si="1"/>
        <v>b</v>
      </c>
      <c r="C57" s="35"/>
      <c r="D57" s="78" t="s">
        <v>293</v>
      </c>
      <c r="E57" s="133"/>
      <c r="F57" s="133"/>
      <c r="G57" s="158"/>
      <c r="H57" s="133">
        <f t="shared" si="6"/>
        <v>0</v>
      </c>
      <c r="I57" s="133"/>
      <c r="J57" s="133"/>
      <c r="K57" s="133">
        <f t="shared" si="7"/>
        <v>0</v>
      </c>
      <c r="L57" s="133"/>
      <c r="M57" s="133"/>
      <c r="N57" s="133">
        <f t="shared" si="8"/>
        <v>0</v>
      </c>
      <c r="O57" s="133"/>
      <c r="P57" s="133"/>
    </row>
    <row r="58" spans="1:16" s="73" customFormat="1" ht="36" hidden="1">
      <c r="A58" s="75"/>
      <c r="B58" s="75" t="str">
        <f t="shared" si="1"/>
        <v>b</v>
      </c>
      <c r="C58" s="35"/>
      <c r="D58" s="78" t="s">
        <v>49</v>
      </c>
      <c r="E58" s="133"/>
      <c r="F58" s="133"/>
      <c r="G58" s="158"/>
      <c r="H58" s="133">
        <f t="shared" si="6"/>
        <v>0</v>
      </c>
      <c r="I58" s="133"/>
      <c r="J58" s="133"/>
      <c r="K58" s="133">
        <f t="shared" si="7"/>
        <v>0</v>
      </c>
      <c r="L58" s="133"/>
      <c r="M58" s="133"/>
      <c r="N58" s="133">
        <f t="shared" si="8"/>
        <v>0</v>
      </c>
      <c r="O58" s="133"/>
      <c r="P58" s="133"/>
    </row>
    <row r="59" spans="1:16" s="73" customFormat="1" ht="54" hidden="1">
      <c r="A59" s="75"/>
      <c r="B59" s="75" t="str">
        <f t="shared" si="1"/>
        <v>b</v>
      </c>
      <c r="C59" s="35"/>
      <c r="D59" s="78" t="s">
        <v>50</v>
      </c>
      <c r="E59" s="133"/>
      <c r="F59" s="133"/>
      <c r="G59" s="158"/>
      <c r="H59" s="133">
        <f t="shared" si="6"/>
        <v>0</v>
      </c>
      <c r="I59" s="133"/>
      <c r="J59" s="133"/>
      <c r="K59" s="133">
        <f t="shared" si="7"/>
        <v>0</v>
      </c>
      <c r="L59" s="133"/>
      <c r="M59" s="133"/>
      <c r="N59" s="133">
        <f t="shared" si="8"/>
        <v>0</v>
      </c>
      <c r="O59" s="133"/>
      <c r="P59" s="133"/>
    </row>
    <row r="60" spans="1:16" s="123" customFormat="1" ht="41.25" hidden="1" customHeight="1">
      <c r="A60" s="122"/>
      <c r="B60" s="122" t="str">
        <f t="shared" si="1"/>
        <v>b</v>
      </c>
      <c r="C60" s="34"/>
      <c r="D60" s="77" t="s">
        <v>294</v>
      </c>
      <c r="E60" s="133"/>
      <c r="F60" s="133"/>
      <c r="G60" s="158"/>
      <c r="H60" s="133">
        <f t="shared" si="6"/>
        <v>0</v>
      </c>
      <c r="I60" s="133"/>
      <c r="J60" s="133"/>
      <c r="K60" s="133">
        <f t="shared" si="7"/>
        <v>0</v>
      </c>
      <c r="L60" s="133"/>
      <c r="M60" s="133"/>
      <c r="N60" s="133">
        <f t="shared" si="8"/>
        <v>0</v>
      </c>
      <c r="O60" s="133"/>
      <c r="P60" s="133"/>
    </row>
    <row r="61" spans="1:16" s="73" customFormat="1" ht="36" hidden="1">
      <c r="A61" s="75"/>
      <c r="B61" s="75" t="str">
        <f t="shared" si="1"/>
        <v>b</v>
      </c>
      <c r="C61" s="34"/>
      <c r="D61" s="77" t="s">
        <v>52</v>
      </c>
      <c r="E61" s="132"/>
      <c r="F61" s="132"/>
      <c r="G61" s="159"/>
      <c r="H61" s="133">
        <f t="shared" si="6"/>
        <v>0</v>
      </c>
      <c r="I61" s="132"/>
      <c r="J61" s="132"/>
      <c r="K61" s="133">
        <f t="shared" si="7"/>
        <v>0</v>
      </c>
      <c r="L61" s="132"/>
      <c r="M61" s="132"/>
      <c r="N61" s="133">
        <f t="shared" si="8"/>
        <v>0</v>
      </c>
      <c r="O61" s="132"/>
      <c r="P61" s="132"/>
    </row>
    <row r="62" spans="1:16" s="73" customFormat="1" hidden="1">
      <c r="A62" s="75"/>
      <c r="B62" s="75" t="str">
        <f t="shared" si="1"/>
        <v>b</v>
      </c>
      <c r="C62" s="33"/>
      <c r="D62" s="76" t="s">
        <v>53</v>
      </c>
      <c r="E62" s="132"/>
      <c r="F62" s="132"/>
      <c r="G62" s="159"/>
      <c r="H62" s="133">
        <f t="shared" si="6"/>
        <v>0</v>
      </c>
      <c r="I62" s="132"/>
      <c r="J62" s="132"/>
      <c r="K62" s="133">
        <f t="shared" si="7"/>
        <v>0</v>
      </c>
      <c r="L62" s="132"/>
      <c r="M62" s="132"/>
      <c r="N62" s="133">
        <f t="shared" si="8"/>
        <v>0</v>
      </c>
      <c r="O62" s="132"/>
      <c r="P62" s="132"/>
    </row>
    <row r="63" spans="1:16" s="73" customFormat="1" hidden="1">
      <c r="A63" s="75"/>
      <c r="B63" s="75" t="str">
        <f t="shared" si="1"/>
        <v>b</v>
      </c>
      <c r="C63" s="33"/>
      <c r="D63" s="76" t="s">
        <v>54</v>
      </c>
      <c r="E63" s="131"/>
      <c r="F63" s="131"/>
      <c r="G63" s="163"/>
      <c r="H63" s="133">
        <f t="shared" si="6"/>
        <v>0</v>
      </c>
      <c r="I63" s="131"/>
      <c r="J63" s="131"/>
      <c r="K63" s="133">
        <f t="shared" si="7"/>
        <v>0</v>
      </c>
      <c r="L63" s="131"/>
      <c r="M63" s="131"/>
      <c r="N63" s="133">
        <f t="shared" si="8"/>
        <v>0</v>
      </c>
      <c r="O63" s="131"/>
      <c r="P63" s="131"/>
    </row>
    <row r="64" spans="1:16" s="73" customFormat="1" hidden="1">
      <c r="A64" s="75"/>
      <c r="B64" s="75" t="str">
        <f t="shared" si="1"/>
        <v>b</v>
      </c>
      <c r="C64" s="33"/>
      <c r="D64" s="76" t="s">
        <v>55</v>
      </c>
      <c r="E64" s="131"/>
      <c r="F64" s="131"/>
      <c r="G64" s="163"/>
      <c r="H64" s="133">
        <f t="shared" si="6"/>
        <v>0</v>
      </c>
      <c r="I64" s="131"/>
      <c r="J64" s="131"/>
      <c r="K64" s="133">
        <f t="shared" si="7"/>
        <v>0</v>
      </c>
      <c r="L64" s="131"/>
      <c r="M64" s="131"/>
      <c r="N64" s="133">
        <f t="shared" si="8"/>
        <v>0</v>
      </c>
      <c r="O64" s="131"/>
      <c r="P64" s="131"/>
    </row>
    <row r="65" spans="1:16" s="73" customFormat="1" ht="36" hidden="1">
      <c r="A65" s="75"/>
      <c r="B65" s="75" t="str">
        <f t="shared" si="1"/>
        <v>b</v>
      </c>
      <c r="C65" s="33"/>
      <c r="D65" s="76" t="s">
        <v>56</v>
      </c>
      <c r="E65" s="131"/>
      <c r="F65" s="131"/>
      <c r="G65" s="163"/>
      <c r="H65" s="133">
        <f t="shared" si="6"/>
        <v>0</v>
      </c>
      <c r="I65" s="131"/>
      <c r="J65" s="131"/>
      <c r="K65" s="133">
        <f t="shared" si="7"/>
        <v>0</v>
      </c>
      <c r="L65" s="131"/>
      <c r="M65" s="131"/>
      <c r="N65" s="133">
        <f t="shared" si="8"/>
        <v>0</v>
      </c>
      <c r="O65" s="131"/>
      <c r="P65" s="131"/>
    </row>
    <row r="66" spans="1:16" s="73" customFormat="1" ht="36" hidden="1">
      <c r="A66" s="75"/>
      <c r="B66" s="75" t="str">
        <f t="shared" si="1"/>
        <v>b</v>
      </c>
      <c r="C66" s="33"/>
      <c r="D66" s="76" t="s">
        <v>57</v>
      </c>
      <c r="E66" s="131">
        <f t="shared" ref="E66:P66" si="15">SUM(E67:E72)</f>
        <v>0</v>
      </c>
      <c r="F66" s="131">
        <f t="shared" si="15"/>
        <v>0</v>
      </c>
      <c r="G66" s="163">
        <f t="shared" si="15"/>
        <v>0</v>
      </c>
      <c r="H66" s="131">
        <f t="shared" si="15"/>
        <v>0</v>
      </c>
      <c r="I66" s="131">
        <f t="shared" si="15"/>
        <v>0</v>
      </c>
      <c r="J66" s="131">
        <f t="shared" si="15"/>
        <v>0</v>
      </c>
      <c r="K66" s="131">
        <f t="shared" si="15"/>
        <v>0</v>
      </c>
      <c r="L66" s="131">
        <f t="shared" si="15"/>
        <v>0</v>
      </c>
      <c r="M66" s="131">
        <f t="shared" si="15"/>
        <v>0</v>
      </c>
      <c r="N66" s="131">
        <f t="shared" si="15"/>
        <v>0</v>
      </c>
      <c r="O66" s="131">
        <f t="shared" si="15"/>
        <v>0</v>
      </c>
      <c r="P66" s="131">
        <f t="shared" si="15"/>
        <v>0</v>
      </c>
    </row>
    <row r="67" spans="1:16" s="73" customFormat="1" hidden="1">
      <c r="A67" s="75"/>
      <c r="B67" s="75" t="str">
        <f t="shared" si="1"/>
        <v>b</v>
      </c>
      <c r="C67" s="34"/>
      <c r="D67" s="77" t="s">
        <v>58</v>
      </c>
      <c r="E67" s="132"/>
      <c r="F67" s="132"/>
      <c r="G67" s="159"/>
      <c r="H67" s="133">
        <f t="shared" si="6"/>
        <v>0</v>
      </c>
      <c r="I67" s="132"/>
      <c r="J67" s="131"/>
      <c r="K67" s="133">
        <f t="shared" si="7"/>
        <v>0</v>
      </c>
      <c r="L67" s="131"/>
      <c r="M67" s="131"/>
      <c r="N67" s="133">
        <f t="shared" si="8"/>
        <v>0</v>
      </c>
      <c r="O67" s="131"/>
      <c r="P67" s="131"/>
    </row>
    <row r="68" spans="1:16" s="73" customFormat="1" hidden="1">
      <c r="A68" s="75"/>
      <c r="B68" s="75" t="str">
        <f t="shared" si="1"/>
        <v>b</v>
      </c>
      <c r="C68" s="34"/>
      <c r="D68" s="77" t="s">
        <v>59</v>
      </c>
      <c r="E68" s="132"/>
      <c r="F68" s="132"/>
      <c r="G68" s="159"/>
      <c r="H68" s="133">
        <f t="shared" si="6"/>
        <v>0</v>
      </c>
      <c r="I68" s="132"/>
      <c r="J68" s="132"/>
      <c r="K68" s="133">
        <f t="shared" si="7"/>
        <v>0</v>
      </c>
      <c r="L68" s="132"/>
      <c r="M68" s="132"/>
      <c r="N68" s="133">
        <f t="shared" si="8"/>
        <v>0</v>
      </c>
      <c r="O68" s="132"/>
      <c r="P68" s="132"/>
    </row>
    <row r="69" spans="1:16" s="73" customFormat="1" ht="36" hidden="1">
      <c r="A69" s="75"/>
      <c r="B69" s="75" t="str">
        <f t="shared" si="1"/>
        <v>b</v>
      </c>
      <c r="C69" s="34"/>
      <c r="D69" s="77" t="s">
        <v>295</v>
      </c>
      <c r="E69" s="132"/>
      <c r="F69" s="132"/>
      <c r="G69" s="159"/>
      <c r="H69" s="133">
        <f t="shared" si="6"/>
        <v>0</v>
      </c>
      <c r="I69" s="132"/>
      <c r="J69" s="132"/>
      <c r="K69" s="133">
        <f t="shared" si="7"/>
        <v>0</v>
      </c>
      <c r="L69" s="132"/>
      <c r="M69" s="132"/>
      <c r="N69" s="133">
        <f t="shared" si="8"/>
        <v>0</v>
      </c>
      <c r="O69" s="132"/>
      <c r="P69" s="132"/>
    </row>
    <row r="70" spans="1:16" s="73" customFormat="1" ht="36" hidden="1">
      <c r="A70" s="75"/>
      <c r="B70" s="75" t="str">
        <f t="shared" si="1"/>
        <v>b</v>
      </c>
      <c r="C70" s="34"/>
      <c r="D70" s="77" t="s">
        <v>61</v>
      </c>
      <c r="E70" s="132"/>
      <c r="F70" s="132"/>
      <c r="G70" s="159"/>
      <c r="H70" s="133">
        <f t="shared" si="6"/>
        <v>0</v>
      </c>
      <c r="I70" s="132"/>
      <c r="J70" s="132"/>
      <c r="K70" s="133">
        <f t="shared" si="7"/>
        <v>0</v>
      </c>
      <c r="L70" s="132"/>
      <c r="M70" s="132"/>
      <c r="N70" s="133">
        <f t="shared" si="8"/>
        <v>0</v>
      </c>
      <c r="O70" s="132"/>
      <c r="P70" s="132"/>
    </row>
    <row r="71" spans="1:16" s="73" customFormat="1" ht="36" hidden="1">
      <c r="A71" s="75"/>
      <c r="B71" s="75" t="str">
        <f t="shared" ref="B71:B136" si="16">IF(OR(E71&lt;&gt;0,F71&lt;&gt;0,H71&lt;&gt;0,I71&lt;&gt;0,J71&lt;&gt;0),"a","b")</f>
        <v>b</v>
      </c>
      <c r="C71" s="34"/>
      <c r="D71" s="77" t="s">
        <v>62</v>
      </c>
      <c r="E71" s="132"/>
      <c r="F71" s="132"/>
      <c r="G71" s="159"/>
      <c r="H71" s="133">
        <f t="shared" si="6"/>
        <v>0</v>
      </c>
      <c r="I71" s="132"/>
      <c r="J71" s="132"/>
      <c r="K71" s="133">
        <f t="shared" si="7"/>
        <v>0</v>
      </c>
      <c r="L71" s="132"/>
      <c r="M71" s="132"/>
      <c r="N71" s="133">
        <f t="shared" si="8"/>
        <v>0</v>
      </c>
      <c r="O71" s="132"/>
      <c r="P71" s="132"/>
    </row>
    <row r="72" spans="1:16" s="73" customFormat="1" ht="54" hidden="1">
      <c r="A72" s="75"/>
      <c r="B72" s="75" t="str">
        <f t="shared" si="16"/>
        <v>b</v>
      </c>
      <c r="C72" s="34"/>
      <c r="D72" s="77" t="s">
        <v>63</v>
      </c>
      <c r="E72" s="132"/>
      <c r="F72" s="132"/>
      <c r="G72" s="159"/>
      <c r="H72" s="133">
        <f t="shared" si="6"/>
        <v>0</v>
      </c>
      <c r="I72" s="132"/>
      <c r="J72" s="132"/>
      <c r="K72" s="133">
        <f t="shared" si="7"/>
        <v>0</v>
      </c>
      <c r="L72" s="132"/>
      <c r="M72" s="132"/>
      <c r="N72" s="133">
        <f t="shared" si="8"/>
        <v>0</v>
      </c>
      <c r="O72" s="132"/>
      <c r="P72" s="132"/>
    </row>
    <row r="73" spans="1:16" s="73" customFormat="1" ht="36" hidden="1">
      <c r="A73" s="75"/>
      <c r="B73" s="75" t="str">
        <f t="shared" si="16"/>
        <v>b</v>
      </c>
      <c r="C73" s="33"/>
      <c r="D73" s="76" t="s">
        <v>64</v>
      </c>
      <c r="E73" s="132"/>
      <c r="F73" s="132"/>
      <c r="G73" s="159"/>
      <c r="H73" s="133">
        <f t="shared" si="6"/>
        <v>0</v>
      </c>
      <c r="I73" s="132"/>
      <c r="J73" s="132"/>
      <c r="K73" s="133">
        <f t="shared" si="7"/>
        <v>0</v>
      </c>
      <c r="L73" s="132"/>
      <c r="M73" s="132"/>
      <c r="N73" s="133">
        <f t="shared" si="8"/>
        <v>0</v>
      </c>
      <c r="O73" s="132"/>
      <c r="P73" s="132"/>
    </row>
    <row r="74" spans="1:16" s="73" customFormat="1">
      <c r="A74" s="75"/>
      <c r="B74" s="75" t="str">
        <f t="shared" si="16"/>
        <v>a</v>
      </c>
      <c r="C74" s="33"/>
      <c r="D74" s="76" t="s">
        <v>65</v>
      </c>
      <c r="E74" s="131">
        <f t="shared" ref="E74:P74" si="17">SUM(E75:E88)</f>
        <v>80000</v>
      </c>
      <c r="F74" s="131">
        <f t="shared" si="17"/>
        <v>80000</v>
      </c>
      <c r="G74" s="163">
        <f t="shared" si="17"/>
        <v>80000</v>
      </c>
      <c r="H74" s="131">
        <f t="shared" si="17"/>
        <v>80000</v>
      </c>
      <c r="I74" s="131">
        <f t="shared" si="17"/>
        <v>80000</v>
      </c>
      <c r="J74" s="131">
        <f t="shared" si="17"/>
        <v>0</v>
      </c>
      <c r="K74" s="131">
        <f t="shared" si="17"/>
        <v>0</v>
      </c>
      <c r="L74" s="131">
        <f t="shared" si="17"/>
        <v>0</v>
      </c>
      <c r="M74" s="131">
        <f t="shared" si="17"/>
        <v>0</v>
      </c>
      <c r="N74" s="131">
        <f t="shared" si="17"/>
        <v>0</v>
      </c>
      <c r="O74" s="131">
        <f t="shared" si="17"/>
        <v>0</v>
      </c>
      <c r="P74" s="131">
        <f t="shared" si="17"/>
        <v>0</v>
      </c>
    </row>
    <row r="75" spans="1:16" s="73" customFormat="1" hidden="1">
      <c r="A75" s="75"/>
      <c r="B75" s="75" t="str">
        <f t="shared" si="16"/>
        <v>b</v>
      </c>
      <c r="C75" s="34"/>
      <c r="D75" s="77" t="s">
        <v>66</v>
      </c>
      <c r="E75" s="131"/>
      <c r="F75" s="131"/>
      <c r="G75" s="163"/>
      <c r="H75" s="133">
        <f t="shared" si="6"/>
        <v>0</v>
      </c>
      <c r="I75" s="131"/>
      <c r="J75" s="131"/>
      <c r="K75" s="133">
        <f t="shared" si="7"/>
        <v>0</v>
      </c>
      <c r="L75" s="131"/>
      <c r="M75" s="131"/>
      <c r="N75" s="133">
        <f t="shared" si="8"/>
        <v>0</v>
      </c>
      <c r="O75" s="131"/>
      <c r="P75" s="131"/>
    </row>
    <row r="76" spans="1:16" s="73" customFormat="1" ht="36" hidden="1">
      <c r="A76" s="75"/>
      <c r="B76" s="75" t="str">
        <f t="shared" si="16"/>
        <v>b</v>
      </c>
      <c r="C76" s="34"/>
      <c r="D76" s="77" t="s">
        <v>67</v>
      </c>
      <c r="E76" s="132"/>
      <c r="F76" s="132"/>
      <c r="G76" s="159"/>
      <c r="H76" s="133">
        <f t="shared" si="6"/>
        <v>0</v>
      </c>
      <c r="I76" s="132"/>
      <c r="J76" s="132"/>
      <c r="K76" s="133">
        <f t="shared" si="7"/>
        <v>0</v>
      </c>
      <c r="L76" s="132"/>
      <c r="M76" s="132"/>
      <c r="N76" s="133">
        <f t="shared" si="8"/>
        <v>0</v>
      </c>
      <c r="O76" s="132"/>
      <c r="P76" s="132"/>
    </row>
    <row r="77" spans="1:16" s="73" customFormat="1">
      <c r="A77" s="75"/>
      <c r="B77" s="75" t="str">
        <f t="shared" si="16"/>
        <v>a</v>
      </c>
      <c r="C77" s="34"/>
      <c r="D77" s="77" t="s">
        <v>68</v>
      </c>
      <c r="E77" s="159">
        <v>80000</v>
      </c>
      <c r="F77" s="159">
        <v>80000</v>
      </c>
      <c r="G77" s="159">
        <v>80000</v>
      </c>
      <c r="H77" s="158">
        <f t="shared" si="6"/>
        <v>80000</v>
      </c>
      <c r="I77" s="159">
        <v>80000</v>
      </c>
      <c r="J77" s="132"/>
      <c r="K77" s="133">
        <f t="shared" si="7"/>
        <v>0</v>
      </c>
      <c r="L77" s="132"/>
      <c r="M77" s="132"/>
      <c r="N77" s="133">
        <f t="shared" si="8"/>
        <v>0</v>
      </c>
      <c r="O77" s="132"/>
      <c r="P77" s="132"/>
    </row>
    <row r="78" spans="1:16" s="73" customFormat="1" ht="54" hidden="1">
      <c r="A78" s="75"/>
      <c r="B78" s="75" t="str">
        <f t="shared" si="16"/>
        <v>b</v>
      </c>
      <c r="C78" s="34"/>
      <c r="D78" s="77" t="s">
        <v>69</v>
      </c>
      <c r="E78" s="132"/>
      <c r="F78" s="132"/>
      <c r="G78" s="159"/>
      <c r="H78" s="133">
        <f t="shared" ref="H78:H88" si="18">SUM(I78:J78)</f>
        <v>0</v>
      </c>
      <c r="I78" s="132"/>
      <c r="J78" s="132"/>
      <c r="K78" s="133">
        <f t="shared" ref="K78:K88" si="19">SUM(L78:M78)</f>
        <v>0</v>
      </c>
      <c r="L78" s="132"/>
      <c r="M78" s="132"/>
      <c r="N78" s="133">
        <f t="shared" ref="N78:N88" si="20">SUM(O78:P78)</f>
        <v>0</v>
      </c>
      <c r="O78" s="132"/>
      <c r="P78" s="132"/>
    </row>
    <row r="79" spans="1:16" s="73" customFormat="1" hidden="1">
      <c r="A79" s="75"/>
      <c r="B79" s="75" t="str">
        <f t="shared" si="16"/>
        <v>b</v>
      </c>
      <c r="C79" s="34"/>
      <c r="D79" s="77" t="s">
        <v>70</v>
      </c>
      <c r="E79" s="132"/>
      <c r="F79" s="132"/>
      <c r="G79" s="159"/>
      <c r="H79" s="133">
        <f t="shared" si="18"/>
        <v>0</v>
      </c>
      <c r="I79" s="132"/>
      <c r="J79" s="132"/>
      <c r="K79" s="133">
        <f t="shared" si="19"/>
        <v>0</v>
      </c>
      <c r="L79" s="132"/>
      <c r="M79" s="132"/>
      <c r="N79" s="133">
        <f t="shared" si="20"/>
        <v>0</v>
      </c>
      <c r="O79" s="132"/>
      <c r="P79" s="132"/>
    </row>
    <row r="80" spans="1:16" s="73" customFormat="1" ht="54" hidden="1">
      <c r="A80" s="75"/>
      <c r="B80" s="75" t="str">
        <f t="shared" si="16"/>
        <v>b</v>
      </c>
      <c r="C80" s="34"/>
      <c r="D80" s="77" t="s">
        <v>71</v>
      </c>
      <c r="E80" s="132"/>
      <c r="F80" s="132"/>
      <c r="G80" s="159"/>
      <c r="H80" s="133">
        <f t="shared" si="18"/>
        <v>0</v>
      </c>
      <c r="I80" s="132"/>
      <c r="J80" s="132"/>
      <c r="K80" s="133">
        <f t="shared" si="19"/>
        <v>0</v>
      </c>
      <c r="L80" s="132"/>
      <c r="M80" s="132"/>
      <c r="N80" s="133">
        <f t="shared" si="20"/>
        <v>0</v>
      </c>
      <c r="O80" s="132"/>
      <c r="P80" s="132"/>
    </row>
    <row r="81" spans="1:16" s="73" customFormat="1" ht="36" hidden="1">
      <c r="A81" s="75"/>
      <c r="B81" s="75" t="str">
        <f t="shared" si="16"/>
        <v>b</v>
      </c>
      <c r="C81" s="34"/>
      <c r="D81" s="77" t="s">
        <v>296</v>
      </c>
      <c r="E81" s="132"/>
      <c r="F81" s="132"/>
      <c r="G81" s="159"/>
      <c r="H81" s="133">
        <f t="shared" si="18"/>
        <v>0</v>
      </c>
      <c r="I81" s="132"/>
      <c r="J81" s="132"/>
      <c r="K81" s="133">
        <f t="shared" si="19"/>
        <v>0</v>
      </c>
      <c r="L81" s="132"/>
      <c r="M81" s="132"/>
      <c r="N81" s="133">
        <f t="shared" si="20"/>
        <v>0</v>
      </c>
      <c r="O81" s="132"/>
      <c r="P81" s="132"/>
    </row>
    <row r="82" spans="1:16" s="73" customFormat="1" hidden="1">
      <c r="A82" s="75"/>
      <c r="B82" s="75" t="str">
        <f t="shared" si="16"/>
        <v>b</v>
      </c>
      <c r="C82" s="34"/>
      <c r="D82" s="77" t="s">
        <v>73</v>
      </c>
      <c r="E82" s="132"/>
      <c r="F82" s="132"/>
      <c r="G82" s="159"/>
      <c r="H82" s="133">
        <f t="shared" si="18"/>
        <v>0</v>
      </c>
      <c r="I82" s="132"/>
      <c r="J82" s="132"/>
      <c r="K82" s="133">
        <f t="shared" si="19"/>
        <v>0</v>
      </c>
      <c r="L82" s="132"/>
      <c r="M82" s="132"/>
      <c r="N82" s="133">
        <f t="shared" si="20"/>
        <v>0</v>
      </c>
      <c r="O82" s="132"/>
      <c r="P82" s="132"/>
    </row>
    <row r="83" spans="1:16" s="73" customFormat="1" hidden="1">
      <c r="A83" s="75"/>
      <c r="B83" s="75" t="str">
        <f t="shared" si="16"/>
        <v>b</v>
      </c>
      <c r="C83" s="34"/>
      <c r="D83" s="77" t="s">
        <v>74</v>
      </c>
      <c r="E83" s="132"/>
      <c r="F83" s="132"/>
      <c r="G83" s="159"/>
      <c r="H83" s="133">
        <f t="shared" si="18"/>
        <v>0</v>
      </c>
      <c r="I83" s="132"/>
      <c r="J83" s="132"/>
      <c r="K83" s="133">
        <f t="shared" si="19"/>
        <v>0</v>
      </c>
      <c r="L83" s="132"/>
      <c r="M83" s="132"/>
      <c r="N83" s="133">
        <f t="shared" si="20"/>
        <v>0</v>
      </c>
      <c r="O83" s="132"/>
      <c r="P83" s="132"/>
    </row>
    <row r="84" spans="1:16" s="73" customFormat="1" hidden="1">
      <c r="A84" s="75"/>
      <c r="B84" s="75" t="str">
        <f t="shared" si="16"/>
        <v>b</v>
      </c>
      <c r="C84" s="34"/>
      <c r="D84" s="77" t="s">
        <v>75</v>
      </c>
      <c r="E84" s="132"/>
      <c r="F84" s="132"/>
      <c r="G84" s="159"/>
      <c r="H84" s="133">
        <f t="shared" si="18"/>
        <v>0</v>
      </c>
      <c r="I84" s="132"/>
      <c r="J84" s="132"/>
      <c r="K84" s="133">
        <f t="shared" si="19"/>
        <v>0</v>
      </c>
      <c r="L84" s="132"/>
      <c r="M84" s="132"/>
      <c r="N84" s="133">
        <f t="shared" si="20"/>
        <v>0</v>
      </c>
      <c r="O84" s="132"/>
      <c r="P84" s="132"/>
    </row>
    <row r="85" spans="1:16" s="73" customFormat="1" hidden="1">
      <c r="A85" s="75"/>
      <c r="B85" s="75" t="str">
        <f t="shared" si="16"/>
        <v>b</v>
      </c>
      <c r="C85" s="34"/>
      <c r="D85" s="77" t="s">
        <v>76</v>
      </c>
      <c r="E85" s="132"/>
      <c r="F85" s="132"/>
      <c r="G85" s="159"/>
      <c r="H85" s="133">
        <f t="shared" si="18"/>
        <v>0</v>
      </c>
      <c r="I85" s="132"/>
      <c r="J85" s="132"/>
      <c r="K85" s="133">
        <f t="shared" si="19"/>
        <v>0</v>
      </c>
      <c r="L85" s="132"/>
      <c r="M85" s="132"/>
      <c r="N85" s="133">
        <f t="shared" si="20"/>
        <v>0</v>
      </c>
      <c r="O85" s="132"/>
      <c r="P85" s="132"/>
    </row>
    <row r="86" spans="1:16" s="123" customFormat="1" ht="36" hidden="1">
      <c r="A86" s="122"/>
      <c r="B86" s="122"/>
      <c r="C86" s="34"/>
      <c r="D86" s="77" t="s">
        <v>297</v>
      </c>
      <c r="E86" s="132"/>
      <c r="F86" s="132"/>
      <c r="G86" s="159"/>
      <c r="H86" s="133">
        <f t="shared" si="18"/>
        <v>0</v>
      </c>
      <c r="I86" s="132"/>
      <c r="J86" s="132"/>
      <c r="K86" s="133">
        <f t="shared" si="19"/>
        <v>0</v>
      </c>
      <c r="L86" s="132"/>
      <c r="M86" s="132"/>
      <c r="N86" s="133">
        <f t="shared" si="20"/>
        <v>0</v>
      </c>
      <c r="O86" s="132"/>
      <c r="P86" s="132"/>
    </row>
    <row r="87" spans="1:16" s="123" customFormat="1" hidden="1">
      <c r="A87" s="122"/>
      <c r="B87" s="122"/>
      <c r="C87" s="34"/>
      <c r="D87" s="77" t="s">
        <v>298</v>
      </c>
      <c r="E87" s="132"/>
      <c r="F87" s="132"/>
      <c r="G87" s="159"/>
      <c r="H87" s="133">
        <f t="shared" si="18"/>
        <v>0</v>
      </c>
      <c r="I87" s="132"/>
      <c r="J87" s="132"/>
      <c r="K87" s="133">
        <f t="shared" si="19"/>
        <v>0</v>
      </c>
      <c r="L87" s="132"/>
      <c r="M87" s="132"/>
      <c r="N87" s="133">
        <f t="shared" si="20"/>
        <v>0</v>
      </c>
      <c r="O87" s="132"/>
      <c r="P87" s="132"/>
    </row>
    <row r="88" spans="1:16" s="73" customFormat="1" ht="36" hidden="1">
      <c r="A88" s="75"/>
      <c r="B88" s="75" t="str">
        <f t="shared" si="16"/>
        <v>b</v>
      </c>
      <c r="C88" s="34"/>
      <c r="D88" s="77" t="s">
        <v>77</v>
      </c>
      <c r="E88" s="132"/>
      <c r="F88" s="130"/>
      <c r="G88" s="164"/>
      <c r="H88" s="133">
        <f t="shared" si="18"/>
        <v>0</v>
      </c>
      <c r="I88" s="132"/>
      <c r="J88" s="132"/>
      <c r="K88" s="133">
        <f t="shared" si="19"/>
        <v>0</v>
      </c>
      <c r="L88" s="130"/>
      <c r="M88" s="130"/>
      <c r="N88" s="133">
        <f t="shared" si="20"/>
        <v>0</v>
      </c>
      <c r="O88" s="130"/>
      <c r="P88" s="130"/>
    </row>
    <row r="89" spans="1:16" s="73" customFormat="1" hidden="1">
      <c r="A89" s="75"/>
      <c r="B89" s="75" t="str">
        <f t="shared" si="16"/>
        <v>b</v>
      </c>
      <c r="C89" s="32"/>
      <c r="D89" s="59" t="s">
        <v>78</v>
      </c>
      <c r="E89" s="141">
        <f t="shared" ref="E89:P89" si="21">E90+E95+E96</f>
        <v>0</v>
      </c>
      <c r="F89" s="141">
        <f t="shared" si="21"/>
        <v>0</v>
      </c>
      <c r="G89" s="165">
        <f t="shared" si="21"/>
        <v>0</v>
      </c>
      <c r="H89" s="141">
        <f t="shared" si="21"/>
        <v>0</v>
      </c>
      <c r="I89" s="141">
        <f t="shared" si="21"/>
        <v>0</v>
      </c>
      <c r="J89" s="141">
        <f t="shared" si="21"/>
        <v>0</v>
      </c>
      <c r="K89" s="141">
        <f t="shared" si="21"/>
        <v>0</v>
      </c>
      <c r="L89" s="141">
        <f t="shared" si="21"/>
        <v>0</v>
      </c>
      <c r="M89" s="141">
        <f t="shared" si="21"/>
        <v>0</v>
      </c>
      <c r="N89" s="141">
        <f t="shared" si="21"/>
        <v>0</v>
      </c>
      <c r="O89" s="141">
        <f t="shared" si="21"/>
        <v>0</v>
      </c>
      <c r="P89" s="141">
        <f t="shared" si="21"/>
        <v>0</v>
      </c>
    </row>
    <row r="90" spans="1:16" s="73" customFormat="1" hidden="1">
      <c r="A90" s="75"/>
      <c r="B90" s="75" t="str">
        <f t="shared" si="16"/>
        <v>b</v>
      </c>
      <c r="C90" s="33"/>
      <c r="D90" s="76" t="s">
        <v>79</v>
      </c>
      <c r="E90" s="132">
        <f t="shared" ref="E90:P90" si="22">SUM(E91:E94)</f>
        <v>0</v>
      </c>
      <c r="F90" s="132">
        <f t="shared" si="22"/>
        <v>0</v>
      </c>
      <c r="G90" s="159">
        <f t="shared" si="22"/>
        <v>0</v>
      </c>
      <c r="H90" s="132">
        <f t="shared" si="22"/>
        <v>0</v>
      </c>
      <c r="I90" s="132">
        <f t="shared" si="22"/>
        <v>0</v>
      </c>
      <c r="J90" s="132">
        <f t="shared" si="22"/>
        <v>0</v>
      </c>
      <c r="K90" s="132">
        <f t="shared" si="22"/>
        <v>0</v>
      </c>
      <c r="L90" s="132">
        <f t="shared" si="22"/>
        <v>0</v>
      </c>
      <c r="M90" s="132">
        <f t="shared" si="22"/>
        <v>0</v>
      </c>
      <c r="N90" s="132">
        <f t="shared" si="22"/>
        <v>0</v>
      </c>
      <c r="O90" s="132">
        <f t="shared" si="22"/>
        <v>0</v>
      </c>
      <c r="P90" s="132">
        <f t="shared" si="22"/>
        <v>0</v>
      </c>
    </row>
    <row r="91" spans="1:16" s="73" customFormat="1" hidden="1">
      <c r="A91" s="75"/>
      <c r="B91" s="75" t="str">
        <f t="shared" si="16"/>
        <v>b</v>
      </c>
      <c r="C91" s="34"/>
      <c r="D91" s="77" t="s">
        <v>80</v>
      </c>
      <c r="E91" s="132"/>
      <c r="F91" s="132"/>
      <c r="G91" s="159"/>
      <c r="H91" s="133">
        <f t="shared" ref="H91:H97" si="23">SUM(I91:J91)</f>
        <v>0</v>
      </c>
      <c r="I91" s="132"/>
      <c r="J91" s="132"/>
      <c r="K91" s="133">
        <f t="shared" ref="K91:K97" si="24">SUM(L91:M91)</f>
        <v>0</v>
      </c>
      <c r="L91" s="132"/>
      <c r="M91" s="132"/>
      <c r="N91" s="133">
        <f t="shared" ref="N91:N97" si="25">SUM(O91:P91)</f>
        <v>0</v>
      </c>
      <c r="O91" s="132"/>
      <c r="P91" s="132"/>
    </row>
    <row r="92" spans="1:16" s="73" customFormat="1" hidden="1">
      <c r="A92" s="75"/>
      <c r="B92" s="75" t="str">
        <f t="shared" si="16"/>
        <v>b</v>
      </c>
      <c r="C92" s="34"/>
      <c r="D92" s="77" t="s">
        <v>81</v>
      </c>
      <c r="E92" s="132"/>
      <c r="F92" s="132"/>
      <c r="G92" s="159"/>
      <c r="H92" s="133">
        <f t="shared" si="23"/>
        <v>0</v>
      </c>
      <c r="I92" s="132"/>
      <c r="J92" s="132"/>
      <c r="K92" s="133">
        <f t="shared" si="24"/>
        <v>0</v>
      </c>
      <c r="L92" s="132"/>
      <c r="M92" s="132"/>
      <c r="N92" s="133">
        <f t="shared" si="25"/>
        <v>0</v>
      </c>
      <c r="O92" s="132"/>
      <c r="P92" s="132"/>
    </row>
    <row r="93" spans="1:16" s="73" customFormat="1" hidden="1">
      <c r="A93" s="75"/>
      <c r="B93" s="75" t="str">
        <f t="shared" si="16"/>
        <v>b</v>
      </c>
      <c r="C93" s="34"/>
      <c r="D93" s="77" t="s">
        <v>82</v>
      </c>
      <c r="E93" s="132"/>
      <c r="F93" s="132"/>
      <c r="G93" s="159"/>
      <c r="H93" s="133">
        <f t="shared" si="23"/>
        <v>0</v>
      </c>
      <c r="I93" s="132"/>
      <c r="J93" s="132"/>
      <c r="K93" s="133">
        <f t="shared" si="24"/>
        <v>0</v>
      </c>
      <c r="L93" s="132"/>
      <c r="M93" s="132"/>
      <c r="N93" s="133">
        <f t="shared" si="25"/>
        <v>0</v>
      </c>
      <c r="O93" s="132"/>
      <c r="P93" s="132"/>
    </row>
    <row r="94" spans="1:16" s="73" customFormat="1" hidden="1">
      <c r="A94" s="75"/>
      <c r="B94" s="75" t="str">
        <f t="shared" si="16"/>
        <v>b</v>
      </c>
      <c r="C94" s="34"/>
      <c r="D94" s="77" t="s">
        <v>83</v>
      </c>
      <c r="E94" s="131"/>
      <c r="F94" s="131"/>
      <c r="G94" s="163"/>
      <c r="H94" s="133">
        <f t="shared" si="23"/>
        <v>0</v>
      </c>
      <c r="I94" s="131"/>
      <c r="J94" s="131"/>
      <c r="K94" s="133">
        <f t="shared" si="24"/>
        <v>0</v>
      </c>
      <c r="L94" s="131"/>
      <c r="M94" s="131"/>
      <c r="N94" s="133">
        <f t="shared" si="25"/>
        <v>0</v>
      </c>
      <c r="O94" s="131"/>
      <c r="P94" s="131"/>
    </row>
    <row r="95" spans="1:16" s="73" customFormat="1" ht="36" hidden="1">
      <c r="A95" s="75"/>
      <c r="B95" s="75" t="str">
        <f t="shared" si="16"/>
        <v>b</v>
      </c>
      <c r="C95" s="33"/>
      <c r="D95" s="76" t="s">
        <v>84</v>
      </c>
      <c r="E95" s="131"/>
      <c r="F95" s="131"/>
      <c r="G95" s="163"/>
      <c r="H95" s="133">
        <f t="shared" si="23"/>
        <v>0</v>
      </c>
      <c r="I95" s="131"/>
      <c r="J95" s="131"/>
      <c r="K95" s="133">
        <f t="shared" si="24"/>
        <v>0</v>
      </c>
      <c r="L95" s="131"/>
      <c r="M95" s="131"/>
      <c r="N95" s="133">
        <f t="shared" si="25"/>
        <v>0</v>
      </c>
      <c r="O95" s="131"/>
      <c r="P95" s="131"/>
    </row>
    <row r="96" spans="1:16" s="73" customFormat="1" ht="36" hidden="1">
      <c r="A96" s="75"/>
      <c r="B96" s="75" t="str">
        <f t="shared" si="16"/>
        <v>b</v>
      </c>
      <c r="C96" s="33"/>
      <c r="D96" s="76" t="s">
        <v>85</v>
      </c>
      <c r="E96" s="130"/>
      <c r="F96" s="130"/>
      <c r="G96" s="164"/>
      <c r="H96" s="133">
        <f t="shared" si="23"/>
        <v>0</v>
      </c>
      <c r="I96" s="130"/>
      <c r="J96" s="130"/>
      <c r="K96" s="133">
        <f t="shared" si="24"/>
        <v>0</v>
      </c>
      <c r="L96" s="130"/>
      <c r="M96" s="130"/>
      <c r="N96" s="133">
        <f t="shared" si="25"/>
        <v>0</v>
      </c>
      <c r="O96" s="130"/>
      <c r="P96" s="130"/>
    </row>
    <row r="97" spans="1:16" s="73" customFormat="1" hidden="1">
      <c r="A97" s="75"/>
      <c r="B97" s="75" t="str">
        <f t="shared" si="16"/>
        <v>b</v>
      </c>
      <c r="C97" s="32"/>
      <c r="D97" s="59" t="s">
        <v>86</v>
      </c>
      <c r="E97" s="138"/>
      <c r="F97" s="138"/>
      <c r="G97" s="161"/>
      <c r="H97" s="133">
        <f t="shared" si="23"/>
        <v>0</v>
      </c>
      <c r="I97" s="138"/>
      <c r="J97" s="138"/>
      <c r="K97" s="133">
        <f t="shared" si="24"/>
        <v>0</v>
      </c>
      <c r="L97" s="138"/>
      <c r="M97" s="138"/>
      <c r="N97" s="133">
        <f t="shared" si="25"/>
        <v>0</v>
      </c>
      <c r="O97" s="138"/>
      <c r="P97" s="138"/>
    </row>
    <row r="98" spans="1:16" s="73" customFormat="1" hidden="1">
      <c r="A98" s="75"/>
      <c r="B98" s="75" t="str">
        <f t="shared" si="16"/>
        <v>b</v>
      </c>
      <c r="C98" s="32"/>
      <c r="D98" s="59" t="s">
        <v>87</v>
      </c>
      <c r="E98" s="141">
        <f t="shared" ref="E98:P98" si="26">E99+E102+E105</f>
        <v>0</v>
      </c>
      <c r="F98" s="141">
        <f t="shared" si="26"/>
        <v>0</v>
      </c>
      <c r="G98" s="165">
        <f t="shared" si="26"/>
        <v>0</v>
      </c>
      <c r="H98" s="141">
        <f t="shared" si="26"/>
        <v>0</v>
      </c>
      <c r="I98" s="141">
        <f t="shared" si="26"/>
        <v>0</v>
      </c>
      <c r="J98" s="141">
        <f t="shared" si="26"/>
        <v>0</v>
      </c>
      <c r="K98" s="141">
        <f t="shared" si="26"/>
        <v>0</v>
      </c>
      <c r="L98" s="141">
        <f t="shared" si="26"/>
        <v>0</v>
      </c>
      <c r="M98" s="141">
        <f t="shared" si="26"/>
        <v>0</v>
      </c>
      <c r="N98" s="141">
        <f t="shared" si="26"/>
        <v>0</v>
      </c>
      <c r="O98" s="141">
        <f t="shared" si="26"/>
        <v>0</v>
      </c>
      <c r="P98" s="141">
        <f t="shared" si="26"/>
        <v>0</v>
      </c>
    </row>
    <row r="99" spans="1:16" s="73" customFormat="1" hidden="1">
      <c r="A99" s="75"/>
      <c r="B99" s="75" t="str">
        <f t="shared" si="16"/>
        <v>b</v>
      </c>
      <c r="C99" s="33"/>
      <c r="D99" s="76" t="s">
        <v>88</v>
      </c>
      <c r="E99" s="132">
        <f t="shared" ref="E99:P99" si="27">SUM(E100:E101)</f>
        <v>0</v>
      </c>
      <c r="F99" s="132">
        <f t="shared" si="27"/>
        <v>0</v>
      </c>
      <c r="G99" s="159">
        <f t="shared" si="27"/>
        <v>0</v>
      </c>
      <c r="H99" s="132">
        <f t="shared" si="27"/>
        <v>0</v>
      </c>
      <c r="I99" s="132">
        <f t="shared" si="27"/>
        <v>0</v>
      </c>
      <c r="J99" s="132">
        <f t="shared" si="27"/>
        <v>0</v>
      </c>
      <c r="K99" s="132">
        <f t="shared" si="27"/>
        <v>0</v>
      </c>
      <c r="L99" s="132">
        <f t="shared" si="27"/>
        <v>0</v>
      </c>
      <c r="M99" s="132">
        <f t="shared" si="27"/>
        <v>0</v>
      </c>
      <c r="N99" s="132">
        <f t="shared" si="27"/>
        <v>0</v>
      </c>
      <c r="O99" s="132">
        <f t="shared" si="27"/>
        <v>0</v>
      </c>
      <c r="P99" s="132">
        <f t="shared" si="27"/>
        <v>0</v>
      </c>
    </row>
    <row r="100" spans="1:16" s="73" customFormat="1" hidden="1">
      <c r="A100" s="75"/>
      <c r="B100" s="75" t="str">
        <f t="shared" si="16"/>
        <v>b</v>
      </c>
      <c r="C100" s="34"/>
      <c r="D100" s="77" t="s">
        <v>89</v>
      </c>
      <c r="E100" s="132"/>
      <c r="F100" s="132"/>
      <c r="G100" s="159"/>
      <c r="H100" s="133">
        <f>SUM(I100:J100)</f>
        <v>0</v>
      </c>
      <c r="I100" s="132"/>
      <c r="J100" s="132"/>
      <c r="K100" s="133">
        <f>SUM(L100:M100)</f>
        <v>0</v>
      </c>
      <c r="L100" s="132"/>
      <c r="M100" s="132"/>
      <c r="N100" s="133">
        <f>SUM(O100:P100)</f>
        <v>0</v>
      </c>
      <c r="O100" s="132"/>
      <c r="P100" s="132"/>
    </row>
    <row r="101" spans="1:16" s="73" customFormat="1" hidden="1">
      <c r="A101" s="75"/>
      <c r="B101" s="75" t="str">
        <f t="shared" si="16"/>
        <v>b</v>
      </c>
      <c r="C101" s="34"/>
      <c r="D101" s="77" t="s">
        <v>90</v>
      </c>
      <c r="E101" s="131"/>
      <c r="F101" s="131"/>
      <c r="G101" s="163"/>
      <c r="H101" s="133">
        <f>SUM(I101:J101)</f>
        <v>0</v>
      </c>
      <c r="I101" s="131"/>
      <c r="J101" s="131"/>
      <c r="K101" s="133">
        <f>SUM(L101:M101)</f>
        <v>0</v>
      </c>
      <c r="L101" s="131"/>
      <c r="M101" s="131"/>
      <c r="N101" s="133">
        <f>SUM(O101:P101)</f>
        <v>0</v>
      </c>
      <c r="O101" s="131"/>
      <c r="P101" s="131"/>
    </row>
    <row r="102" spans="1:16" s="73" customFormat="1" hidden="1">
      <c r="A102" s="75"/>
      <c r="B102" s="75" t="str">
        <f t="shared" si="16"/>
        <v>b</v>
      </c>
      <c r="C102" s="33"/>
      <c r="D102" s="76" t="s">
        <v>91</v>
      </c>
      <c r="E102" s="132">
        <f t="shared" ref="E102:P102" si="28">SUM(E103:E104)</f>
        <v>0</v>
      </c>
      <c r="F102" s="132">
        <f t="shared" si="28"/>
        <v>0</v>
      </c>
      <c r="G102" s="159">
        <f t="shared" si="28"/>
        <v>0</v>
      </c>
      <c r="H102" s="132">
        <f t="shared" si="28"/>
        <v>0</v>
      </c>
      <c r="I102" s="132">
        <f t="shared" si="28"/>
        <v>0</v>
      </c>
      <c r="J102" s="132">
        <f t="shared" si="28"/>
        <v>0</v>
      </c>
      <c r="K102" s="132">
        <f t="shared" si="28"/>
        <v>0</v>
      </c>
      <c r="L102" s="132">
        <f t="shared" si="28"/>
        <v>0</v>
      </c>
      <c r="M102" s="132">
        <f t="shared" si="28"/>
        <v>0</v>
      </c>
      <c r="N102" s="132">
        <f t="shared" si="28"/>
        <v>0</v>
      </c>
      <c r="O102" s="132">
        <f t="shared" si="28"/>
        <v>0</v>
      </c>
      <c r="P102" s="132">
        <f t="shared" si="28"/>
        <v>0</v>
      </c>
    </row>
    <row r="103" spans="1:16" s="73" customFormat="1" hidden="1">
      <c r="A103" s="75"/>
      <c r="B103" s="75" t="str">
        <f t="shared" si="16"/>
        <v>b</v>
      </c>
      <c r="C103" s="34"/>
      <c r="D103" s="77" t="s">
        <v>89</v>
      </c>
      <c r="E103" s="132"/>
      <c r="F103" s="132"/>
      <c r="G103" s="159"/>
      <c r="H103" s="133">
        <f>SUM(I103:J103)</f>
        <v>0</v>
      </c>
      <c r="I103" s="132"/>
      <c r="J103" s="132"/>
      <c r="K103" s="133">
        <f>SUM(L103:M103)</f>
        <v>0</v>
      </c>
      <c r="L103" s="132"/>
      <c r="M103" s="132"/>
      <c r="N103" s="133">
        <f>SUM(O103:P103)</f>
        <v>0</v>
      </c>
      <c r="O103" s="132"/>
      <c r="P103" s="132"/>
    </row>
    <row r="104" spans="1:16" s="73" customFormat="1" hidden="1">
      <c r="A104" s="75"/>
      <c r="B104" s="75" t="str">
        <f t="shared" si="16"/>
        <v>b</v>
      </c>
      <c r="C104" s="34"/>
      <c r="D104" s="77" t="s">
        <v>90</v>
      </c>
      <c r="E104" s="131"/>
      <c r="F104" s="131"/>
      <c r="G104" s="163"/>
      <c r="H104" s="133">
        <f>SUM(I104:J104)</f>
        <v>0</v>
      </c>
      <c r="I104" s="131"/>
      <c r="J104" s="131"/>
      <c r="K104" s="133">
        <f>SUM(L104:M104)</f>
        <v>0</v>
      </c>
      <c r="L104" s="131"/>
      <c r="M104" s="131"/>
      <c r="N104" s="133">
        <f>SUM(O104:P104)</f>
        <v>0</v>
      </c>
      <c r="O104" s="131"/>
      <c r="P104" s="131"/>
    </row>
    <row r="105" spans="1:16" s="73" customFormat="1" hidden="1">
      <c r="A105" s="75"/>
      <c r="B105" s="75" t="str">
        <f t="shared" si="16"/>
        <v>b</v>
      </c>
      <c r="C105" s="33"/>
      <c r="D105" s="76" t="s">
        <v>92</v>
      </c>
      <c r="E105" s="132">
        <f t="shared" ref="E105:P105" si="29">SUM(E106:E107)</f>
        <v>0</v>
      </c>
      <c r="F105" s="132">
        <f t="shared" si="29"/>
        <v>0</v>
      </c>
      <c r="G105" s="159">
        <f t="shared" si="29"/>
        <v>0</v>
      </c>
      <c r="H105" s="132">
        <f t="shared" si="29"/>
        <v>0</v>
      </c>
      <c r="I105" s="132">
        <f t="shared" si="29"/>
        <v>0</v>
      </c>
      <c r="J105" s="132">
        <f t="shared" si="29"/>
        <v>0</v>
      </c>
      <c r="K105" s="132">
        <f t="shared" si="29"/>
        <v>0</v>
      </c>
      <c r="L105" s="132">
        <f t="shared" si="29"/>
        <v>0</v>
      </c>
      <c r="M105" s="132">
        <f t="shared" si="29"/>
        <v>0</v>
      </c>
      <c r="N105" s="132">
        <f t="shared" si="29"/>
        <v>0</v>
      </c>
      <c r="O105" s="132">
        <f t="shared" si="29"/>
        <v>0</v>
      </c>
      <c r="P105" s="132">
        <f t="shared" si="29"/>
        <v>0</v>
      </c>
    </row>
    <row r="106" spans="1:16" s="73" customFormat="1" hidden="1">
      <c r="A106" s="75"/>
      <c r="B106" s="75" t="str">
        <f t="shared" si="16"/>
        <v>b</v>
      </c>
      <c r="C106" s="34"/>
      <c r="D106" s="77" t="s">
        <v>89</v>
      </c>
      <c r="E106" s="132"/>
      <c r="F106" s="132"/>
      <c r="G106" s="159"/>
      <c r="H106" s="133">
        <f>SUM(I106:J106)</f>
        <v>0</v>
      </c>
      <c r="I106" s="132"/>
      <c r="J106" s="132"/>
      <c r="K106" s="133">
        <f>SUM(L106:M106)</f>
        <v>0</v>
      </c>
      <c r="L106" s="132"/>
      <c r="M106" s="132"/>
      <c r="N106" s="133">
        <f>SUM(O106:P106)</f>
        <v>0</v>
      </c>
      <c r="O106" s="132"/>
      <c r="P106" s="132"/>
    </row>
    <row r="107" spans="1:16" s="73" customFormat="1" hidden="1">
      <c r="A107" s="75"/>
      <c r="B107" s="75" t="str">
        <f t="shared" si="16"/>
        <v>b</v>
      </c>
      <c r="C107" s="34"/>
      <c r="D107" s="77" t="s">
        <v>90</v>
      </c>
      <c r="E107" s="130"/>
      <c r="F107" s="130"/>
      <c r="G107" s="164"/>
      <c r="H107" s="133">
        <f>SUM(I107:J107)</f>
        <v>0</v>
      </c>
      <c r="I107" s="130"/>
      <c r="J107" s="130"/>
      <c r="K107" s="133">
        <f>SUM(L107:M107)</f>
        <v>0</v>
      </c>
      <c r="L107" s="130"/>
      <c r="M107" s="130"/>
      <c r="N107" s="133">
        <f>SUM(O107:P107)</f>
        <v>0</v>
      </c>
      <c r="O107" s="130"/>
      <c r="P107" s="130"/>
    </row>
    <row r="108" spans="1:16" s="73" customFormat="1" hidden="1">
      <c r="A108" s="75"/>
      <c r="B108" s="75" t="str">
        <f t="shared" si="16"/>
        <v>b</v>
      </c>
      <c r="C108" s="32"/>
      <c r="D108" s="59" t="s">
        <v>93</v>
      </c>
      <c r="E108" s="141">
        <f t="shared" ref="E108:P108" si="30">E109+E112+E115</f>
        <v>0</v>
      </c>
      <c r="F108" s="141">
        <f t="shared" si="30"/>
        <v>0</v>
      </c>
      <c r="G108" s="165">
        <f t="shared" si="30"/>
        <v>0</v>
      </c>
      <c r="H108" s="141">
        <f t="shared" si="30"/>
        <v>0</v>
      </c>
      <c r="I108" s="141">
        <f t="shared" si="30"/>
        <v>0</v>
      </c>
      <c r="J108" s="141">
        <f t="shared" si="30"/>
        <v>0</v>
      </c>
      <c r="K108" s="141">
        <f t="shared" si="30"/>
        <v>0</v>
      </c>
      <c r="L108" s="141">
        <f t="shared" si="30"/>
        <v>0</v>
      </c>
      <c r="M108" s="141">
        <f t="shared" si="30"/>
        <v>0</v>
      </c>
      <c r="N108" s="141">
        <f t="shared" si="30"/>
        <v>0</v>
      </c>
      <c r="O108" s="141">
        <f t="shared" si="30"/>
        <v>0</v>
      </c>
      <c r="P108" s="141">
        <f t="shared" si="30"/>
        <v>0</v>
      </c>
    </row>
    <row r="109" spans="1:16" s="73" customFormat="1" hidden="1">
      <c r="A109" s="75"/>
      <c r="B109" s="75" t="str">
        <f t="shared" si="16"/>
        <v>b</v>
      </c>
      <c r="C109" s="33"/>
      <c r="D109" s="76" t="s">
        <v>94</v>
      </c>
      <c r="E109" s="132">
        <f t="shared" ref="E109:P109" si="31">SUM(E110:E111)</f>
        <v>0</v>
      </c>
      <c r="F109" s="132">
        <f t="shared" si="31"/>
        <v>0</v>
      </c>
      <c r="G109" s="159">
        <f t="shared" si="31"/>
        <v>0</v>
      </c>
      <c r="H109" s="132">
        <f t="shared" si="31"/>
        <v>0</v>
      </c>
      <c r="I109" s="132">
        <f t="shared" si="31"/>
        <v>0</v>
      </c>
      <c r="J109" s="132">
        <f t="shared" si="31"/>
        <v>0</v>
      </c>
      <c r="K109" s="132">
        <f t="shared" si="31"/>
        <v>0</v>
      </c>
      <c r="L109" s="132">
        <f t="shared" si="31"/>
        <v>0</v>
      </c>
      <c r="M109" s="132">
        <f t="shared" si="31"/>
        <v>0</v>
      </c>
      <c r="N109" s="132">
        <f t="shared" si="31"/>
        <v>0</v>
      </c>
      <c r="O109" s="132">
        <f t="shared" si="31"/>
        <v>0</v>
      </c>
      <c r="P109" s="132">
        <f t="shared" si="31"/>
        <v>0</v>
      </c>
    </row>
    <row r="110" spans="1:16" s="73" customFormat="1" hidden="1">
      <c r="A110" s="75"/>
      <c r="B110" s="75" t="str">
        <f t="shared" si="16"/>
        <v>b</v>
      </c>
      <c r="C110" s="34"/>
      <c r="D110" s="77" t="s">
        <v>95</v>
      </c>
      <c r="E110" s="132"/>
      <c r="F110" s="132"/>
      <c r="G110" s="159"/>
      <c r="H110" s="133">
        <f>SUM(I110:J110)</f>
        <v>0</v>
      </c>
      <c r="I110" s="132"/>
      <c r="J110" s="132"/>
      <c r="K110" s="133">
        <f>SUM(L110:M110)</f>
        <v>0</v>
      </c>
      <c r="L110" s="132"/>
      <c r="M110" s="132"/>
      <c r="N110" s="133">
        <f>SUM(O110:P110)</f>
        <v>0</v>
      </c>
      <c r="O110" s="132"/>
      <c r="P110" s="132"/>
    </row>
    <row r="111" spans="1:16" s="73" customFormat="1" hidden="1">
      <c r="A111" s="75"/>
      <c r="B111" s="75" t="str">
        <f t="shared" si="16"/>
        <v>b</v>
      </c>
      <c r="C111" s="34"/>
      <c r="D111" s="77" t="s">
        <v>96</v>
      </c>
      <c r="E111" s="131"/>
      <c r="F111" s="131"/>
      <c r="G111" s="163"/>
      <c r="H111" s="133">
        <f>SUM(I111:J111)</f>
        <v>0</v>
      </c>
      <c r="I111" s="131"/>
      <c r="J111" s="131"/>
      <c r="K111" s="133">
        <f>SUM(L111:M111)</f>
        <v>0</v>
      </c>
      <c r="L111" s="131"/>
      <c r="M111" s="131"/>
      <c r="N111" s="133">
        <f>SUM(O111:P111)</f>
        <v>0</v>
      </c>
      <c r="O111" s="131"/>
      <c r="P111" s="131"/>
    </row>
    <row r="112" spans="1:16" s="73" customFormat="1" hidden="1">
      <c r="A112" s="75"/>
      <c r="B112" s="75" t="str">
        <f t="shared" si="16"/>
        <v>b</v>
      </c>
      <c r="C112" s="33"/>
      <c r="D112" s="76" t="s">
        <v>97</v>
      </c>
      <c r="E112" s="132">
        <f t="shared" ref="E112:P112" si="32">SUM(E113:E114)</f>
        <v>0</v>
      </c>
      <c r="F112" s="132">
        <f t="shared" si="32"/>
        <v>0</v>
      </c>
      <c r="G112" s="159">
        <f t="shared" si="32"/>
        <v>0</v>
      </c>
      <c r="H112" s="132">
        <f t="shared" si="32"/>
        <v>0</v>
      </c>
      <c r="I112" s="132">
        <f t="shared" si="32"/>
        <v>0</v>
      </c>
      <c r="J112" s="132">
        <f t="shared" si="32"/>
        <v>0</v>
      </c>
      <c r="K112" s="132">
        <f t="shared" si="32"/>
        <v>0</v>
      </c>
      <c r="L112" s="132">
        <f t="shared" si="32"/>
        <v>0</v>
      </c>
      <c r="M112" s="132">
        <f t="shared" si="32"/>
        <v>0</v>
      </c>
      <c r="N112" s="132">
        <f t="shared" si="32"/>
        <v>0</v>
      </c>
      <c r="O112" s="132">
        <f t="shared" si="32"/>
        <v>0</v>
      </c>
      <c r="P112" s="132">
        <f t="shared" si="32"/>
        <v>0</v>
      </c>
    </row>
    <row r="113" spans="1:16" s="73" customFormat="1" hidden="1">
      <c r="A113" s="75"/>
      <c r="B113" s="75" t="str">
        <f t="shared" si="16"/>
        <v>b</v>
      </c>
      <c r="C113" s="34"/>
      <c r="D113" s="77" t="s">
        <v>95</v>
      </c>
      <c r="E113" s="132"/>
      <c r="F113" s="132"/>
      <c r="G113" s="159"/>
      <c r="H113" s="133">
        <f>SUM(I113:J113)</f>
        <v>0</v>
      </c>
      <c r="I113" s="132"/>
      <c r="J113" s="132"/>
      <c r="K113" s="133">
        <f>SUM(L113:M113)</f>
        <v>0</v>
      </c>
      <c r="L113" s="132"/>
      <c r="M113" s="132"/>
      <c r="N113" s="133">
        <f>SUM(O113:P113)</f>
        <v>0</v>
      </c>
      <c r="O113" s="132"/>
      <c r="P113" s="132"/>
    </row>
    <row r="114" spans="1:16" s="73" customFormat="1" hidden="1">
      <c r="A114" s="75"/>
      <c r="B114" s="75" t="str">
        <f t="shared" si="16"/>
        <v>b</v>
      </c>
      <c r="C114" s="34"/>
      <c r="D114" s="77" t="s">
        <v>96</v>
      </c>
      <c r="E114" s="131"/>
      <c r="F114" s="131"/>
      <c r="G114" s="163"/>
      <c r="H114" s="133">
        <f>SUM(I114:J114)</f>
        <v>0</v>
      </c>
      <c r="I114" s="131"/>
      <c r="J114" s="131"/>
      <c r="K114" s="133">
        <f>SUM(L114:M114)</f>
        <v>0</v>
      </c>
      <c r="L114" s="131"/>
      <c r="M114" s="131"/>
      <c r="N114" s="133">
        <f>SUM(O114:P114)</f>
        <v>0</v>
      </c>
      <c r="O114" s="131"/>
      <c r="P114" s="131"/>
    </row>
    <row r="115" spans="1:16" s="73" customFormat="1" ht="36" hidden="1">
      <c r="A115" s="75"/>
      <c r="B115" s="75" t="str">
        <f t="shared" si="16"/>
        <v>b</v>
      </c>
      <c r="C115" s="36"/>
      <c r="D115" s="79" t="s">
        <v>98</v>
      </c>
      <c r="E115" s="132">
        <f t="shared" ref="E115:P115" si="33">SUM(E116:E117)</f>
        <v>0</v>
      </c>
      <c r="F115" s="132">
        <f t="shared" si="33"/>
        <v>0</v>
      </c>
      <c r="G115" s="159">
        <f t="shared" si="33"/>
        <v>0</v>
      </c>
      <c r="H115" s="132">
        <f t="shared" si="33"/>
        <v>0</v>
      </c>
      <c r="I115" s="132">
        <f t="shared" si="33"/>
        <v>0</v>
      </c>
      <c r="J115" s="132">
        <f t="shared" si="33"/>
        <v>0</v>
      </c>
      <c r="K115" s="132">
        <f t="shared" si="33"/>
        <v>0</v>
      </c>
      <c r="L115" s="132">
        <f t="shared" si="33"/>
        <v>0</v>
      </c>
      <c r="M115" s="132">
        <f t="shared" si="33"/>
        <v>0</v>
      </c>
      <c r="N115" s="132">
        <f t="shared" si="33"/>
        <v>0</v>
      </c>
      <c r="O115" s="132">
        <f t="shared" si="33"/>
        <v>0</v>
      </c>
      <c r="P115" s="132">
        <f t="shared" si="33"/>
        <v>0</v>
      </c>
    </row>
    <row r="116" spans="1:16" s="73" customFormat="1" hidden="1">
      <c r="A116" s="75"/>
      <c r="B116" s="75" t="str">
        <f t="shared" si="16"/>
        <v>b</v>
      </c>
      <c r="C116" s="34"/>
      <c r="D116" s="77" t="s">
        <v>95</v>
      </c>
      <c r="E116" s="132"/>
      <c r="F116" s="132"/>
      <c r="G116" s="159"/>
      <c r="H116" s="133">
        <f>SUM(I116:J116)</f>
        <v>0</v>
      </c>
      <c r="I116" s="132"/>
      <c r="J116" s="132"/>
      <c r="K116" s="133">
        <f>SUM(L116:M116)</f>
        <v>0</v>
      </c>
      <c r="L116" s="132"/>
      <c r="M116" s="132"/>
      <c r="N116" s="133">
        <f>SUM(O116:P116)</f>
        <v>0</v>
      </c>
      <c r="O116" s="132"/>
      <c r="P116" s="132"/>
    </row>
    <row r="117" spans="1:16" s="73" customFormat="1" hidden="1">
      <c r="A117" s="75"/>
      <c r="B117" s="75" t="str">
        <f t="shared" si="16"/>
        <v>b</v>
      </c>
      <c r="C117" s="34"/>
      <c r="D117" s="77" t="s">
        <v>96</v>
      </c>
      <c r="E117" s="130"/>
      <c r="F117" s="130"/>
      <c r="G117" s="164"/>
      <c r="H117" s="133">
        <f>SUM(I117:J117)</f>
        <v>0</v>
      </c>
      <c r="I117" s="130"/>
      <c r="J117" s="130"/>
      <c r="K117" s="133">
        <f>SUM(L117:M117)</f>
        <v>0</v>
      </c>
      <c r="L117" s="130"/>
      <c r="M117" s="130"/>
      <c r="N117" s="133">
        <f>SUM(O117:P117)</f>
        <v>0</v>
      </c>
      <c r="O117" s="130"/>
      <c r="P117" s="130"/>
    </row>
    <row r="118" spans="1:16" s="73" customFormat="1">
      <c r="A118" s="75"/>
      <c r="B118" s="75" t="str">
        <f t="shared" si="16"/>
        <v>a</v>
      </c>
      <c r="C118" s="32"/>
      <c r="D118" s="59" t="s">
        <v>99</v>
      </c>
      <c r="E118" s="141">
        <f>E119+E120</f>
        <v>10000</v>
      </c>
      <c r="F118" s="141">
        <f t="shared" ref="F118:P118" si="34">F119+F120</f>
        <v>10000</v>
      </c>
      <c r="G118" s="165">
        <f t="shared" si="34"/>
        <v>10000</v>
      </c>
      <c r="H118" s="141">
        <f t="shared" si="34"/>
        <v>10000</v>
      </c>
      <c r="I118" s="141">
        <f t="shared" si="34"/>
        <v>10000</v>
      </c>
      <c r="J118" s="141">
        <f t="shared" si="34"/>
        <v>0</v>
      </c>
      <c r="K118" s="141">
        <f t="shared" si="34"/>
        <v>0</v>
      </c>
      <c r="L118" s="141">
        <f t="shared" si="34"/>
        <v>0</v>
      </c>
      <c r="M118" s="141">
        <f t="shared" si="34"/>
        <v>0</v>
      </c>
      <c r="N118" s="141">
        <f t="shared" si="34"/>
        <v>0</v>
      </c>
      <c r="O118" s="141">
        <f t="shared" si="34"/>
        <v>0</v>
      </c>
      <c r="P118" s="141">
        <f t="shared" si="34"/>
        <v>0</v>
      </c>
    </row>
    <row r="119" spans="1:16" s="73" customFormat="1" ht="16.5" hidden="1" customHeight="1">
      <c r="A119" s="75"/>
      <c r="B119" s="75" t="str">
        <f t="shared" si="16"/>
        <v>b</v>
      </c>
      <c r="C119" s="33"/>
      <c r="D119" s="76" t="s">
        <v>100</v>
      </c>
      <c r="E119" s="131"/>
      <c r="F119" s="131"/>
      <c r="G119" s="163"/>
      <c r="H119" s="133">
        <f>SUM(I119:J119)</f>
        <v>0</v>
      </c>
      <c r="I119" s="131"/>
      <c r="J119" s="131"/>
      <c r="K119" s="133">
        <f>SUM(L119:M119)</f>
        <v>0</v>
      </c>
      <c r="L119" s="131"/>
      <c r="M119" s="131"/>
      <c r="N119" s="133">
        <f>SUM(O119:P119)</f>
        <v>0</v>
      </c>
      <c r="O119" s="131"/>
      <c r="P119" s="131"/>
    </row>
    <row r="120" spans="1:16" s="73" customFormat="1">
      <c r="A120" s="75"/>
      <c r="B120" s="75" t="str">
        <f t="shared" si="16"/>
        <v>a</v>
      </c>
      <c r="C120" s="33"/>
      <c r="D120" s="76" t="s">
        <v>101</v>
      </c>
      <c r="E120" s="132">
        <f t="shared" ref="E120:P120" si="35">E121+E140</f>
        <v>10000</v>
      </c>
      <c r="F120" s="132">
        <f t="shared" si="35"/>
        <v>10000</v>
      </c>
      <c r="G120" s="159">
        <f t="shared" si="35"/>
        <v>10000</v>
      </c>
      <c r="H120" s="132">
        <f t="shared" si="35"/>
        <v>10000</v>
      </c>
      <c r="I120" s="132">
        <f t="shared" si="35"/>
        <v>10000</v>
      </c>
      <c r="J120" s="132">
        <f t="shared" si="35"/>
        <v>0</v>
      </c>
      <c r="K120" s="132">
        <f t="shared" si="35"/>
        <v>0</v>
      </c>
      <c r="L120" s="132">
        <f t="shared" si="35"/>
        <v>0</v>
      </c>
      <c r="M120" s="132">
        <f t="shared" si="35"/>
        <v>0</v>
      </c>
      <c r="N120" s="132">
        <f t="shared" si="35"/>
        <v>0</v>
      </c>
      <c r="O120" s="132">
        <f t="shared" si="35"/>
        <v>0</v>
      </c>
      <c r="P120" s="132">
        <f t="shared" si="35"/>
        <v>0</v>
      </c>
    </row>
    <row r="121" spans="1:16" s="73" customFormat="1">
      <c r="A121" s="75"/>
      <c r="B121" s="75" t="str">
        <f t="shared" si="16"/>
        <v>a</v>
      </c>
      <c r="C121" s="37"/>
      <c r="D121" s="80" t="s">
        <v>102</v>
      </c>
      <c r="E121" s="133">
        <f>SUM(E122:E139)</f>
        <v>10000</v>
      </c>
      <c r="F121" s="133">
        <f t="shared" ref="F121:P121" si="36">SUM(F122:F139)</f>
        <v>10000</v>
      </c>
      <c r="G121" s="158">
        <f t="shared" si="36"/>
        <v>10000</v>
      </c>
      <c r="H121" s="133">
        <f t="shared" si="36"/>
        <v>10000</v>
      </c>
      <c r="I121" s="133">
        <f t="shared" si="36"/>
        <v>10000</v>
      </c>
      <c r="J121" s="133">
        <f t="shared" si="36"/>
        <v>0</v>
      </c>
      <c r="K121" s="133">
        <f t="shared" si="36"/>
        <v>0</v>
      </c>
      <c r="L121" s="133">
        <f t="shared" si="36"/>
        <v>0</v>
      </c>
      <c r="M121" s="133">
        <f t="shared" si="36"/>
        <v>0</v>
      </c>
      <c r="N121" s="133">
        <f t="shared" si="36"/>
        <v>0</v>
      </c>
      <c r="O121" s="133">
        <f t="shared" si="36"/>
        <v>0</v>
      </c>
      <c r="P121" s="133">
        <f t="shared" si="36"/>
        <v>0</v>
      </c>
    </row>
    <row r="122" spans="1:16" s="73" customFormat="1" ht="54" hidden="1">
      <c r="A122" s="75"/>
      <c r="B122" s="75" t="str">
        <f t="shared" si="16"/>
        <v>b</v>
      </c>
      <c r="C122" s="35"/>
      <c r="D122" s="78" t="s">
        <v>103</v>
      </c>
      <c r="E122" s="133"/>
      <c r="F122" s="133"/>
      <c r="G122" s="158"/>
      <c r="H122" s="133">
        <f t="shared" ref="H122:H140" si="37">SUM(I122:J122)</f>
        <v>0</v>
      </c>
      <c r="I122" s="133"/>
      <c r="J122" s="133"/>
      <c r="K122" s="133">
        <f t="shared" ref="K122:K140" si="38">SUM(L122:M122)</f>
        <v>0</v>
      </c>
      <c r="L122" s="133"/>
      <c r="M122" s="133"/>
      <c r="N122" s="133">
        <f t="shared" ref="N122:N140" si="39">SUM(O122:P122)</f>
        <v>0</v>
      </c>
      <c r="O122" s="133"/>
      <c r="P122" s="133"/>
    </row>
    <row r="123" spans="1:16" s="73" customFormat="1" hidden="1">
      <c r="A123" s="75"/>
      <c r="B123" s="75" t="str">
        <f t="shared" si="16"/>
        <v>b</v>
      </c>
      <c r="C123" s="35"/>
      <c r="D123" s="78" t="s">
        <v>299</v>
      </c>
      <c r="E123" s="133"/>
      <c r="F123" s="133"/>
      <c r="G123" s="158"/>
      <c r="H123" s="133">
        <f t="shared" si="37"/>
        <v>0</v>
      </c>
      <c r="I123" s="133"/>
      <c r="J123" s="133"/>
      <c r="K123" s="133">
        <f t="shared" si="38"/>
        <v>0</v>
      </c>
      <c r="L123" s="133"/>
      <c r="M123" s="133"/>
      <c r="N123" s="133">
        <f t="shared" si="39"/>
        <v>0</v>
      </c>
      <c r="O123" s="133"/>
      <c r="P123" s="133"/>
    </row>
    <row r="124" spans="1:16" s="73" customFormat="1" hidden="1">
      <c r="A124" s="75"/>
      <c r="B124" s="75" t="str">
        <f t="shared" si="16"/>
        <v>b</v>
      </c>
      <c r="C124" s="35"/>
      <c r="D124" s="78" t="s">
        <v>105</v>
      </c>
      <c r="E124" s="133"/>
      <c r="F124" s="133"/>
      <c r="G124" s="158"/>
      <c r="H124" s="133">
        <f t="shared" si="37"/>
        <v>0</v>
      </c>
      <c r="I124" s="133"/>
      <c r="J124" s="133"/>
      <c r="K124" s="133">
        <f t="shared" si="38"/>
        <v>0</v>
      </c>
      <c r="L124" s="133"/>
      <c r="M124" s="133"/>
      <c r="N124" s="133">
        <f t="shared" si="39"/>
        <v>0</v>
      </c>
      <c r="O124" s="133"/>
      <c r="P124" s="133"/>
    </row>
    <row r="125" spans="1:16" s="73" customFormat="1" ht="36" hidden="1">
      <c r="A125" s="75"/>
      <c r="B125" s="75" t="str">
        <f t="shared" si="16"/>
        <v>b</v>
      </c>
      <c r="C125" s="35"/>
      <c r="D125" s="78" t="s">
        <v>106</v>
      </c>
      <c r="E125" s="133"/>
      <c r="F125" s="133"/>
      <c r="G125" s="158"/>
      <c r="H125" s="133">
        <f t="shared" si="37"/>
        <v>0</v>
      </c>
      <c r="I125" s="133"/>
      <c r="J125" s="133"/>
      <c r="K125" s="133">
        <f t="shared" si="38"/>
        <v>0</v>
      </c>
      <c r="L125" s="133"/>
      <c r="M125" s="133"/>
      <c r="N125" s="133">
        <f t="shared" si="39"/>
        <v>0</v>
      </c>
      <c r="O125" s="133"/>
      <c r="P125" s="133"/>
    </row>
    <row r="126" spans="1:16" s="73" customFormat="1" hidden="1">
      <c r="A126" s="75"/>
      <c r="B126" s="75" t="str">
        <f t="shared" si="16"/>
        <v>b</v>
      </c>
      <c r="C126" s="35"/>
      <c r="D126" s="78" t="s">
        <v>107</v>
      </c>
      <c r="E126" s="133"/>
      <c r="F126" s="133"/>
      <c r="G126" s="158"/>
      <c r="H126" s="133">
        <f t="shared" si="37"/>
        <v>0</v>
      </c>
      <c r="I126" s="133"/>
      <c r="J126" s="133"/>
      <c r="K126" s="133">
        <f t="shared" si="38"/>
        <v>0</v>
      </c>
      <c r="L126" s="133"/>
      <c r="M126" s="133"/>
      <c r="N126" s="133">
        <f t="shared" si="39"/>
        <v>0</v>
      </c>
      <c r="O126" s="133"/>
      <c r="P126" s="133"/>
    </row>
    <row r="127" spans="1:16" s="73" customFormat="1" hidden="1">
      <c r="A127" s="75"/>
      <c r="B127" s="75" t="str">
        <f t="shared" si="16"/>
        <v>b</v>
      </c>
      <c r="C127" s="35"/>
      <c r="D127" s="78" t="s">
        <v>108</v>
      </c>
      <c r="E127" s="133"/>
      <c r="F127" s="133"/>
      <c r="G127" s="158"/>
      <c r="H127" s="133">
        <f t="shared" si="37"/>
        <v>0</v>
      </c>
      <c r="I127" s="133"/>
      <c r="J127" s="133"/>
      <c r="K127" s="133">
        <f t="shared" si="38"/>
        <v>0</v>
      </c>
      <c r="L127" s="133"/>
      <c r="M127" s="133"/>
      <c r="N127" s="133">
        <f t="shared" si="39"/>
        <v>0</v>
      </c>
      <c r="O127" s="133"/>
      <c r="P127" s="133"/>
    </row>
    <row r="128" spans="1:16" s="73" customFormat="1" hidden="1">
      <c r="A128" s="75"/>
      <c r="B128" s="75" t="str">
        <f t="shared" si="16"/>
        <v>b</v>
      </c>
      <c r="C128" s="35"/>
      <c r="D128" s="78" t="s">
        <v>109</v>
      </c>
      <c r="E128" s="133"/>
      <c r="F128" s="133"/>
      <c r="G128" s="158"/>
      <c r="H128" s="133">
        <f t="shared" si="37"/>
        <v>0</v>
      </c>
      <c r="I128" s="133"/>
      <c r="J128" s="133"/>
      <c r="K128" s="133">
        <f t="shared" si="38"/>
        <v>0</v>
      </c>
      <c r="L128" s="133"/>
      <c r="M128" s="133"/>
      <c r="N128" s="133">
        <f t="shared" si="39"/>
        <v>0</v>
      </c>
      <c r="O128" s="133"/>
      <c r="P128" s="133"/>
    </row>
    <row r="129" spans="1:16" s="73" customFormat="1" hidden="1">
      <c r="A129" s="75"/>
      <c r="B129" s="75" t="str">
        <f t="shared" si="16"/>
        <v>b</v>
      </c>
      <c r="C129" s="35"/>
      <c r="D129" s="78" t="s">
        <v>110</v>
      </c>
      <c r="E129" s="133"/>
      <c r="F129" s="133"/>
      <c r="G129" s="158"/>
      <c r="H129" s="133">
        <f t="shared" si="37"/>
        <v>0</v>
      </c>
      <c r="I129" s="133"/>
      <c r="J129" s="133"/>
      <c r="K129" s="133">
        <f t="shared" si="38"/>
        <v>0</v>
      </c>
      <c r="L129" s="133"/>
      <c r="M129" s="133"/>
      <c r="N129" s="133">
        <f t="shared" si="39"/>
        <v>0</v>
      </c>
      <c r="O129" s="133"/>
      <c r="P129" s="133"/>
    </row>
    <row r="130" spans="1:16" s="73" customFormat="1" hidden="1">
      <c r="A130" s="75"/>
      <c r="B130" s="75" t="str">
        <f t="shared" si="16"/>
        <v>b</v>
      </c>
      <c r="C130" s="35"/>
      <c r="D130" s="78" t="s">
        <v>111</v>
      </c>
      <c r="E130" s="133"/>
      <c r="F130" s="133"/>
      <c r="G130" s="158"/>
      <c r="H130" s="133">
        <f t="shared" si="37"/>
        <v>0</v>
      </c>
      <c r="I130" s="133"/>
      <c r="J130" s="133"/>
      <c r="K130" s="133">
        <f t="shared" si="38"/>
        <v>0</v>
      </c>
      <c r="L130" s="133"/>
      <c r="M130" s="133"/>
      <c r="N130" s="133">
        <f t="shared" si="39"/>
        <v>0</v>
      </c>
      <c r="O130" s="133"/>
      <c r="P130" s="133"/>
    </row>
    <row r="131" spans="1:16" s="73" customFormat="1" hidden="1">
      <c r="A131" s="75"/>
      <c r="B131" s="75" t="str">
        <f t="shared" si="16"/>
        <v>b</v>
      </c>
      <c r="C131" s="35"/>
      <c r="D131" s="78" t="s">
        <v>112</v>
      </c>
      <c r="E131" s="133"/>
      <c r="F131" s="133"/>
      <c r="G131" s="158"/>
      <c r="H131" s="133">
        <f t="shared" si="37"/>
        <v>0</v>
      </c>
      <c r="I131" s="133"/>
      <c r="J131" s="133"/>
      <c r="K131" s="133">
        <f t="shared" si="38"/>
        <v>0</v>
      </c>
      <c r="L131" s="133"/>
      <c r="M131" s="133"/>
      <c r="N131" s="133">
        <f t="shared" si="39"/>
        <v>0</v>
      </c>
      <c r="O131" s="133"/>
      <c r="P131" s="133"/>
    </row>
    <row r="132" spans="1:16" s="73" customFormat="1" ht="36" hidden="1">
      <c r="A132" s="75"/>
      <c r="B132" s="75" t="str">
        <f t="shared" si="16"/>
        <v>b</v>
      </c>
      <c r="C132" s="35"/>
      <c r="D132" s="78" t="s">
        <v>113</v>
      </c>
      <c r="E132" s="133"/>
      <c r="F132" s="133"/>
      <c r="G132" s="158"/>
      <c r="H132" s="133">
        <f t="shared" si="37"/>
        <v>0</v>
      </c>
      <c r="I132" s="133"/>
      <c r="J132" s="133"/>
      <c r="K132" s="133">
        <f t="shared" si="38"/>
        <v>0</v>
      </c>
      <c r="L132" s="133"/>
      <c r="M132" s="133"/>
      <c r="N132" s="133">
        <f t="shared" si="39"/>
        <v>0</v>
      </c>
      <c r="O132" s="133"/>
      <c r="P132" s="133"/>
    </row>
    <row r="133" spans="1:16" s="73" customFormat="1" ht="36" hidden="1">
      <c r="A133" s="75"/>
      <c r="B133" s="75" t="str">
        <f t="shared" si="16"/>
        <v>b</v>
      </c>
      <c r="C133" s="35"/>
      <c r="D133" s="78" t="s">
        <v>114</v>
      </c>
      <c r="E133" s="133"/>
      <c r="F133" s="133"/>
      <c r="G133" s="158"/>
      <c r="H133" s="133">
        <f t="shared" si="37"/>
        <v>0</v>
      </c>
      <c r="I133" s="133"/>
      <c r="J133" s="133"/>
      <c r="K133" s="133">
        <f t="shared" si="38"/>
        <v>0</v>
      </c>
      <c r="L133" s="133"/>
      <c r="M133" s="133"/>
      <c r="N133" s="133">
        <f t="shared" si="39"/>
        <v>0</v>
      </c>
      <c r="O133" s="133"/>
      <c r="P133" s="133"/>
    </row>
    <row r="134" spans="1:16" s="73" customFormat="1" ht="36" hidden="1">
      <c r="A134" s="75"/>
      <c r="B134" s="75" t="str">
        <f t="shared" si="16"/>
        <v>b</v>
      </c>
      <c r="C134" s="35"/>
      <c r="D134" s="78" t="s">
        <v>115</v>
      </c>
      <c r="E134" s="133"/>
      <c r="F134" s="133"/>
      <c r="G134" s="158"/>
      <c r="H134" s="133">
        <f t="shared" si="37"/>
        <v>0</v>
      </c>
      <c r="I134" s="133"/>
      <c r="J134" s="133"/>
      <c r="K134" s="133">
        <f t="shared" si="38"/>
        <v>0</v>
      </c>
      <c r="L134" s="133"/>
      <c r="M134" s="133"/>
      <c r="N134" s="133">
        <f t="shared" si="39"/>
        <v>0</v>
      </c>
      <c r="O134" s="133"/>
      <c r="P134" s="133"/>
    </row>
    <row r="135" spans="1:16" s="73" customFormat="1" ht="36" hidden="1">
      <c r="A135" s="75"/>
      <c r="B135" s="75" t="str">
        <f t="shared" si="16"/>
        <v>b</v>
      </c>
      <c r="C135" s="35"/>
      <c r="D135" s="78" t="s">
        <v>116</v>
      </c>
      <c r="E135" s="133"/>
      <c r="F135" s="133"/>
      <c r="G135" s="158"/>
      <c r="H135" s="133">
        <f t="shared" si="37"/>
        <v>0</v>
      </c>
      <c r="I135" s="133"/>
      <c r="J135" s="133"/>
      <c r="K135" s="133">
        <f t="shared" si="38"/>
        <v>0</v>
      </c>
      <c r="L135" s="133"/>
      <c r="M135" s="133"/>
      <c r="N135" s="133">
        <f t="shared" si="39"/>
        <v>0</v>
      </c>
      <c r="O135" s="133"/>
      <c r="P135" s="133"/>
    </row>
    <row r="136" spans="1:16" s="73" customFormat="1" ht="41.25" hidden="1" customHeight="1">
      <c r="A136" s="75"/>
      <c r="B136" s="75" t="str">
        <f t="shared" si="16"/>
        <v>b</v>
      </c>
      <c r="C136" s="35"/>
      <c r="D136" s="78" t="s">
        <v>300</v>
      </c>
      <c r="E136" s="133"/>
      <c r="F136" s="133"/>
      <c r="G136" s="158"/>
      <c r="H136" s="133">
        <f t="shared" si="37"/>
        <v>0</v>
      </c>
      <c r="I136" s="133"/>
      <c r="J136" s="133"/>
      <c r="K136" s="133">
        <f t="shared" si="38"/>
        <v>0</v>
      </c>
      <c r="L136" s="133"/>
      <c r="M136" s="133"/>
      <c r="N136" s="133">
        <f t="shared" si="39"/>
        <v>0</v>
      </c>
      <c r="O136" s="133"/>
      <c r="P136" s="133"/>
    </row>
    <row r="137" spans="1:16" s="73" customFormat="1" hidden="1">
      <c r="A137" s="75"/>
      <c r="B137" s="75" t="str">
        <f t="shared" ref="B137:B200" si="40">IF(OR(E137&lt;&gt;0,F137&lt;&gt;0,H137&lt;&gt;0,I137&lt;&gt;0,J137&lt;&gt;0),"a","b")</f>
        <v>b</v>
      </c>
      <c r="C137" s="35"/>
      <c r="D137" s="78" t="s">
        <v>118</v>
      </c>
      <c r="E137" s="133"/>
      <c r="F137" s="133"/>
      <c r="G137" s="158"/>
      <c r="H137" s="133">
        <f t="shared" si="37"/>
        <v>0</v>
      </c>
      <c r="I137" s="133"/>
      <c r="J137" s="133"/>
      <c r="K137" s="133">
        <f t="shared" si="38"/>
        <v>0</v>
      </c>
      <c r="L137" s="133"/>
      <c r="M137" s="133"/>
      <c r="N137" s="133">
        <f t="shared" si="39"/>
        <v>0</v>
      </c>
      <c r="O137" s="133"/>
      <c r="P137" s="133"/>
    </row>
    <row r="138" spans="1:16" s="73" customFormat="1" hidden="1">
      <c r="A138" s="75"/>
      <c r="B138" s="75" t="str">
        <f t="shared" si="40"/>
        <v>b</v>
      </c>
      <c r="C138" s="35"/>
      <c r="D138" s="78" t="s">
        <v>119</v>
      </c>
      <c r="E138" s="133"/>
      <c r="F138" s="133"/>
      <c r="G138" s="158"/>
      <c r="H138" s="133">
        <f t="shared" si="37"/>
        <v>0</v>
      </c>
      <c r="I138" s="133"/>
      <c r="J138" s="133"/>
      <c r="K138" s="133">
        <f t="shared" si="38"/>
        <v>0</v>
      </c>
      <c r="L138" s="133"/>
      <c r="M138" s="133"/>
      <c r="N138" s="133">
        <f t="shared" si="39"/>
        <v>0</v>
      </c>
      <c r="O138" s="133"/>
      <c r="P138" s="133"/>
    </row>
    <row r="139" spans="1:16" s="73" customFormat="1" ht="36">
      <c r="A139" s="75"/>
      <c r="B139" s="75" t="str">
        <f t="shared" si="40"/>
        <v>a</v>
      </c>
      <c r="C139" s="35"/>
      <c r="D139" s="78" t="s">
        <v>120</v>
      </c>
      <c r="E139" s="159">
        <v>10000</v>
      </c>
      <c r="F139" s="159">
        <v>10000</v>
      </c>
      <c r="G139" s="159">
        <v>10000</v>
      </c>
      <c r="H139" s="158">
        <f t="shared" si="37"/>
        <v>10000</v>
      </c>
      <c r="I139" s="159">
        <v>10000</v>
      </c>
      <c r="J139" s="132"/>
      <c r="K139" s="133">
        <f t="shared" si="38"/>
        <v>0</v>
      </c>
      <c r="L139" s="132"/>
      <c r="M139" s="132"/>
      <c r="N139" s="133">
        <f t="shared" si="39"/>
        <v>0</v>
      </c>
      <c r="O139" s="132"/>
      <c r="P139" s="132"/>
    </row>
    <row r="140" spans="1:16" s="73" customFormat="1" hidden="1">
      <c r="A140" s="75"/>
      <c r="B140" s="75" t="str">
        <f t="shared" si="40"/>
        <v>b</v>
      </c>
      <c r="C140" s="34"/>
      <c r="D140" s="77" t="s">
        <v>121</v>
      </c>
      <c r="E140" s="129"/>
      <c r="F140" s="129"/>
      <c r="G140" s="166"/>
      <c r="H140" s="133">
        <f t="shared" si="37"/>
        <v>0</v>
      </c>
      <c r="I140" s="129"/>
      <c r="J140" s="129"/>
      <c r="K140" s="133">
        <f t="shared" si="38"/>
        <v>0</v>
      </c>
      <c r="L140" s="129"/>
      <c r="M140" s="129"/>
      <c r="N140" s="133">
        <f t="shared" si="39"/>
        <v>0</v>
      </c>
      <c r="O140" s="129"/>
      <c r="P140" s="129"/>
    </row>
    <row r="141" spans="1:16" s="73" customFormat="1" hidden="1">
      <c r="A141" s="75" t="s">
        <v>164</v>
      </c>
      <c r="B141" s="75" t="str">
        <f t="shared" si="40"/>
        <v>b</v>
      </c>
      <c r="C141" s="31"/>
      <c r="D141" s="58" t="s">
        <v>167</v>
      </c>
      <c r="E141" s="138">
        <f>E142+E189+E196+E197</f>
        <v>0</v>
      </c>
      <c r="F141" s="138">
        <f t="shared" ref="F141:P141" si="41">F142+F189+F196+F197</f>
        <v>0</v>
      </c>
      <c r="G141" s="161">
        <f t="shared" si="41"/>
        <v>0</v>
      </c>
      <c r="H141" s="138">
        <f t="shared" si="41"/>
        <v>0</v>
      </c>
      <c r="I141" s="138">
        <f t="shared" si="41"/>
        <v>0</v>
      </c>
      <c r="J141" s="138">
        <f t="shared" si="41"/>
        <v>0</v>
      </c>
      <c r="K141" s="138">
        <f t="shared" si="41"/>
        <v>0</v>
      </c>
      <c r="L141" s="138">
        <f t="shared" si="41"/>
        <v>0</v>
      </c>
      <c r="M141" s="138">
        <f t="shared" si="41"/>
        <v>0</v>
      </c>
      <c r="N141" s="138">
        <f t="shared" si="41"/>
        <v>0</v>
      </c>
      <c r="O141" s="138">
        <f t="shared" si="41"/>
        <v>0</v>
      </c>
      <c r="P141" s="138">
        <f t="shared" si="41"/>
        <v>0</v>
      </c>
    </row>
    <row r="142" spans="1:16" s="73" customFormat="1" hidden="1">
      <c r="A142" s="75"/>
      <c r="B142" s="75" t="str">
        <f t="shared" si="40"/>
        <v>b</v>
      </c>
      <c r="C142" s="38"/>
      <c r="D142" s="81" t="s">
        <v>122</v>
      </c>
      <c r="E142" s="131">
        <f>E143+E155+E184</f>
        <v>0</v>
      </c>
      <c r="F142" s="131">
        <f t="shared" ref="F142:P142" si="42">F143+F155+F184</f>
        <v>0</v>
      </c>
      <c r="G142" s="163">
        <f t="shared" si="42"/>
        <v>0</v>
      </c>
      <c r="H142" s="131">
        <f t="shared" si="42"/>
        <v>0</v>
      </c>
      <c r="I142" s="131">
        <f t="shared" si="42"/>
        <v>0</v>
      </c>
      <c r="J142" s="131">
        <f t="shared" si="42"/>
        <v>0</v>
      </c>
      <c r="K142" s="131">
        <f t="shared" si="42"/>
        <v>0</v>
      </c>
      <c r="L142" s="131">
        <f t="shared" si="42"/>
        <v>0</v>
      </c>
      <c r="M142" s="131">
        <f t="shared" si="42"/>
        <v>0</v>
      </c>
      <c r="N142" s="131">
        <f t="shared" si="42"/>
        <v>0</v>
      </c>
      <c r="O142" s="131">
        <f t="shared" si="42"/>
        <v>0</v>
      </c>
      <c r="P142" s="131">
        <f t="shared" si="42"/>
        <v>0</v>
      </c>
    </row>
    <row r="143" spans="1:16" s="73" customFormat="1" hidden="1">
      <c r="A143" s="75"/>
      <c r="B143" s="75" t="str">
        <f t="shared" si="40"/>
        <v>b</v>
      </c>
      <c r="C143" s="33"/>
      <c r="D143" s="76" t="s">
        <v>123</v>
      </c>
      <c r="E143" s="132">
        <f>SUM(E144:E154)</f>
        <v>0</v>
      </c>
      <c r="F143" s="132">
        <f t="shared" ref="F143:P143" si="43">SUM(F144:F154)</f>
        <v>0</v>
      </c>
      <c r="G143" s="159">
        <f t="shared" si="43"/>
        <v>0</v>
      </c>
      <c r="H143" s="132">
        <f t="shared" si="43"/>
        <v>0</v>
      </c>
      <c r="I143" s="132">
        <f t="shared" si="43"/>
        <v>0</v>
      </c>
      <c r="J143" s="132">
        <f t="shared" si="43"/>
        <v>0</v>
      </c>
      <c r="K143" s="132">
        <f t="shared" si="43"/>
        <v>0</v>
      </c>
      <c r="L143" s="132">
        <f t="shared" si="43"/>
        <v>0</v>
      </c>
      <c r="M143" s="132">
        <f t="shared" si="43"/>
        <v>0</v>
      </c>
      <c r="N143" s="132">
        <f t="shared" si="43"/>
        <v>0</v>
      </c>
      <c r="O143" s="132">
        <f t="shared" si="43"/>
        <v>0</v>
      </c>
      <c r="P143" s="132">
        <f t="shared" si="43"/>
        <v>0</v>
      </c>
    </row>
    <row r="144" spans="1:16" s="73" customFormat="1" hidden="1">
      <c r="A144" s="75"/>
      <c r="B144" s="75" t="str">
        <f t="shared" si="40"/>
        <v>b</v>
      </c>
      <c r="C144" s="34"/>
      <c r="D144" s="77" t="s">
        <v>124</v>
      </c>
      <c r="E144" s="132"/>
      <c r="F144" s="132"/>
      <c r="G144" s="159"/>
      <c r="H144" s="133">
        <f t="shared" ref="H144:H154" si="44">SUM(I144:J144)</f>
        <v>0</v>
      </c>
      <c r="I144" s="132"/>
      <c r="J144" s="132"/>
      <c r="K144" s="133">
        <f t="shared" ref="K144:K154" si="45">SUM(L144:M144)</f>
        <v>0</v>
      </c>
      <c r="L144" s="132"/>
      <c r="M144" s="132"/>
      <c r="N144" s="133">
        <f t="shared" ref="N144:N154" si="46">SUM(O144:P144)</f>
        <v>0</v>
      </c>
      <c r="O144" s="132"/>
      <c r="P144" s="132"/>
    </row>
    <row r="145" spans="1:16" s="73" customFormat="1" hidden="1">
      <c r="A145" s="75"/>
      <c r="B145" s="75" t="str">
        <f t="shared" si="40"/>
        <v>b</v>
      </c>
      <c r="C145" s="34"/>
      <c r="D145" s="77" t="s">
        <v>125</v>
      </c>
      <c r="E145" s="132"/>
      <c r="F145" s="132"/>
      <c r="G145" s="159"/>
      <c r="H145" s="133">
        <f t="shared" si="44"/>
        <v>0</v>
      </c>
      <c r="I145" s="132"/>
      <c r="J145" s="132"/>
      <c r="K145" s="133">
        <f t="shared" si="45"/>
        <v>0</v>
      </c>
      <c r="L145" s="132"/>
      <c r="M145" s="132"/>
      <c r="N145" s="133">
        <f t="shared" si="46"/>
        <v>0</v>
      </c>
      <c r="O145" s="132"/>
      <c r="P145" s="132"/>
    </row>
    <row r="146" spans="1:16" s="73" customFormat="1" hidden="1">
      <c r="A146" s="75"/>
      <c r="B146" s="75" t="str">
        <f t="shared" si="40"/>
        <v>b</v>
      </c>
      <c r="C146" s="34"/>
      <c r="D146" s="77" t="s">
        <v>126</v>
      </c>
      <c r="E146" s="132"/>
      <c r="F146" s="132"/>
      <c r="G146" s="159"/>
      <c r="H146" s="133">
        <f t="shared" si="44"/>
        <v>0</v>
      </c>
      <c r="I146" s="132"/>
      <c r="J146" s="132"/>
      <c r="K146" s="133">
        <f t="shared" si="45"/>
        <v>0</v>
      </c>
      <c r="L146" s="132"/>
      <c r="M146" s="132"/>
      <c r="N146" s="133">
        <f t="shared" si="46"/>
        <v>0</v>
      </c>
      <c r="O146" s="132"/>
      <c r="P146" s="132"/>
    </row>
    <row r="147" spans="1:16" s="73" customFormat="1" hidden="1">
      <c r="A147" s="75"/>
      <c r="B147" s="75" t="str">
        <f t="shared" si="40"/>
        <v>b</v>
      </c>
      <c r="C147" s="34"/>
      <c r="D147" s="77" t="s">
        <v>127</v>
      </c>
      <c r="E147" s="132"/>
      <c r="F147" s="132"/>
      <c r="G147" s="159"/>
      <c r="H147" s="133">
        <f t="shared" si="44"/>
        <v>0</v>
      </c>
      <c r="I147" s="132"/>
      <c r="J147" s="132"/>
      <c r="K147" s="133">
        <f t="shared" si="45"/>
        <v>0</v>
      </c>
      <c r="L147" s="132"/>
      <c r="M147" s="132"/>
      <c r="N147" s="133">
        <f t="shared" si="46"/>
        <v>0</v>
      </c>
      <c r="O147" s="132"/>
      <c r="P147" s="132"/>
    </row>
    <row r="148" spans="1:16" s="73" customFormat="1" hidden="1">
      <c r="A148" s="75"/>
      <c r="B148" s="75" t="str">
        <f t="shared" si="40"/>
        <v>b</v>
      </c>
      <c r="C148" s="34"/>
      <c r="D148" s="77" t="s">
        <v>128</v>
      </c>
      <c r="E148" s="132"/>
      <c r="F148" s="132"/>
      <c r="G148" s="159"/>
      <c r="H148" s="133">
        <f t="shared" si="44"/>
        <v>0</v>
      </c>
      <c r="I148" s="132"/>
      <c r="J148" s="132"/>
      <c r="K148" s="133">
        <f t="shared" si="45"/>
        <v>0</v>
      </c>
      <c r="L148" s="132"/>
      <c r="M148" s="132"/>
      <c r="N148" s="133">
        <f t="shared" si="46"/>
        <v>0</v>
      </c>
      <c r="O148" s="132"/>
      <c r="P148" s="132"/>
    </row>
    <row r="149" spans="1:16" s="73" customFormat="1" hidden="1">
      <c r="A149" s="75"/>
      <c r="B149" s="75" t="str">
        <f t="shared" si="40"/>
        <v>b</v>
      </c>
      <c r="C149" s="34"/>
      <c r="D149" s="77" t="s">
        <v>129</v>
      </c>
      <c r="E149" s="132"/>
      <c r="F149" s="132"/>
      <c r="G149" s="159"/>
      <c r="H149" s="133">
        <f t="shared" si="44"/>
        <v>0</v>
      </c>
      <c r="I149" s="132"/>
      <c r="J149" s="132"/>
      <c r="K149" s="133">
        <f t="shared" si="45"/>
        <v>0</v>
      </c>
      <c r="L149" s="132"/>
      <c r="M149" s="132"/>
      <c r="N149" s="133">
        <f t="shared" si="46"/>
        <v>0</v>
      </c>
      <c r="O149" s="132"/>
      <c r="P149" s="132"/>
    </row>
    <row r="150" spans="1:16" s="73" customFormat="1" hidden="1">
      <c r="A150" s="75"/>
      <c r="B150" s="75" t="str">
        <f t="shared" si="40"/>
        <v>b</v>
      </c>
      <c r="C150" s="34"/>
      <c r="D150" s="77" t="s">
        <v>130</v>
      </c>
      <c r="E150" s="132"/>
      <c r="F150" s="132"/>
      <c r="G150" s="159"/>
      <c r="H150" s="133">
        <f t="shared" si="44"/>
        <v>0</v>
      </c>
      <c r="I150" s="132"/>
      <c r="J150" s="132"/>
      <c r="K150" s="133">
        <f t="shared" si="45"/>
        <v>0</v>
      </c>
      <c r="L150" s="132"/>
      <c r="M150" s="132"/>
      <c r="N150" s="133">
        <f t="shared" si="46"/>
        <v>0</v>
      </c>
      <c r="O150" s="132"/>
      <c r="P150" s="132"/>
    </row>
    <row r="151" spans="1:16" s="73" customFormat="1" ht="21.75" hidden="1" customHeight="1">
      <c r="A151" s="75"/>
      <c r="B151" s="75" t="str">
        <f t="shared" si="40"/>
        <v>b</v>
      </c>
      <c r="C151" s="34"/>
      <c r="D151" s="77" t="s">
        <v>131</v>
      </c>
      <c r="E151" s="132"/>
      <c r="F151" s="132"/>
      <c r="G151" s="159"/>
      <c r="H151" s="133">
        <f t="shared" si="44"/>
        <v>0</v>
      </c>
      <c r="I151" s="132"/>
      <c r="J151" s="132"/>
      <c r="K151" s="133">
        <f t="shared" si="45"/>
        <v>0</v>
      </c>
      <c r="L151" s="132"/>
      <c r="M151" s="132"/>
      <c r="N151" s="133">
        <f t="shared" si="46"/>
        <v>0</v>
      </c>
      <c r="O151" s="132"/>
      <c r="P151" s="132"/>
    </row>
    <row r="152" spans="1:16" s="73" customFormat="1" hidden="1">
      <c r="A152" s="75"/>
      <c r="B152" s="75" t="str">
        <f t="shared" si="40"/>
        <v>b</v>
      </c>
      <c r="C152" s="34"/>
      <c r="D152" s="77" t="s">
        <v>301</v>
      </c>
      <c r="E152" s="132"/>
      <c r="F152" s="132"/>
      <c r="G152" s="159"/>
      <c r="H152" s="133">
        <f t="shared" si="44"/>
        <v>0</v>
      </c>
      <c r="I152" s="132"/>
      <c r="J152" s="132"/>
      <c r="K152" s="133">
        <f t="shared" si="45"/>
        <v>0</v>
      </c>
      <c r="L152" s="132"/>
      <c r="M152" s="132"/>
      <c r="N152" s="133">
        <f t="shared" si="46"/>
        <v>0</v>
      </c>
      <c r="O152" s="132"/>
      <c r="P152" s="132"/>
    </row>
    <row r="153" spans="1:16" s="73" customFormat="1" hidden="1">
      <c r="A153" s="75"/>
      <c r="B153" s="75" t="str">
        <f t="shared" si="40"/>
        <v>b</v>
      </c>
      <c r="C153" s="34"/>
      <c r="D153" s="77" t="s">
        <v>133</v>
      </c>
      <c r="E153" s="132"/>
      <c r="F153" s="132"/>
      <c r="G153" s="159"/>
      <c r="H153" s="133">
        <f t="shared" si="44"/>
        <v>0</v>
      </c>
      <c r="I153" s="132"/>
      <c r="J153" s="132"/>
      <c r="K153" s="133">
        <f t="shared" si="45"/>
        <v>0</v>
      </c>
      <c r="L153" s="132"/>
      <c r="M153" s="132"/>
      <c r="N153" s="133">
        <f t="shared" si="46"/>
        <v>0</v>
      </c>
      <c r="O153" s="132"/>
      <c r="P153" s="132"/>
    </row>
    <row r="154" spans="1:16" s="73" customFormat="1" hidden="1">
      <c r="A154" s="75"/>
      <c r="B154" s="75" t="str">
        <f t="shared" si="40"/>
        <v>b</v>
      </c>
      <c r="C154" s="34"/>
      <c r="D154" s="77" t="s">
        <v>134</v>
      </c>
      <c r="E154" s="131"/>
      <c r="F154" s="131"/>
      <c r="G154" s="163"/>
      <c r="H154" s="133">
        <f t="shared" si="44"/>
        <v>0</v>
      </c>
      <c r="I154" s="131"/>
      <c r="J154" s="131"/>
      <c r="K154" s="133">
        <f t="shared" si="45"/>
        <v>0</v>
      </c>
      <c r="L154" s="131"/>
      <c r="M154" s="131"/>
      <c r="N154" s="133">
        <f t="shared" si="46"/>
        <v>0</v>
      </c>
      <c r="O154" s="131"/>
      <c r="P154" s="131"/>
    </row>
    <row r="155" spans="1:16" s="73" customFormat="1" hidden="1">
      <c r="A155" s="75"/>
      <c r="B155" s="75" t="str">
        <f t="shared" si="40"/>
        <v>b</v>
      </c>
      <c r="C155" s="33"/>
      <c r="D155" s="76" t="s">
        <v>135</v>
      </c>
      <c r="E155" s="132">
        <f t="shared" ref="E155:P155" si="47">E156+E163</f>
        <v>0</v>
      </c>
      <c r="F155" s="132">
        <f t="shared" si="47"/>
        <v>0</v>
      </c>
      <c r="G155" s="159">
        <f t="shared" si="47"/>
        <v>0</v>
      </c>
      <c r="H155" s="132">
        <f t="shared" si="47"/>
        <v>0</v>
      </c>
      <c r="I155" s="132">
        <f t="shared" si="47"/>
        <v>0</v>
      </c>
      <c r="J155" s="132">
        <f t="shared" si="47"/>
        <v>0</v>
      </c>
      <c r="K155" s="132">
        <f t="shared" si="47"/>
        <v>0</v>
      </c>
      <c r="L155" s="132">
        <f t="shared" si="47"/>
        <v>0</v>
      </c>
      <c r="M155" s="132">
        <f t="shared" si="47"/>
        <v>0</v>
      </c>
      <c r="N155" s="132">
        <f t="shared" si="47"/>
        <v>0</v>
      </c>
      <c r="O155" s="132">
        <f t="shared" si="47"/>
        <v>0</v>
      </c>
      <c r="P155" s="132">
        <f t="shared" si="47"/>
        <v>0</v>
      </c>
    </row>
    <row r="156" spans="1:16" s="73" customFormat="1" hidden="1">
      <c r="A156" s="75"/>
      <c r="B156" s="75" t="str">
        <f t="shared" si="40"/>
        <v>b</v>
      </c>
      <c r="C156" s="34"/>
      <c r="D156" s="77" t="s">
        <v>136</v>
      </c>
      <c r="E156" s="133">
        <f t="shared" ref="E156:P156" si="48">SUM(E157:E162)</f>
        <v>0</v>
      </c>
      <c r="F156" s="133">
        <f t="shared" si="48"/>
        <v>0</v>
      </c>
      <c r="G156" s="158">
        <f t="shared" si="48"/>
        <v>0</v>
      </c>
      <c r="H156" s="133">
        <f t="shared" si="48"/>
        <v>0</v>
      </c>
      <c r="I156" s="133">
        <f t="shared" si="48"/>
        <v>0</v>
      </c>
      <c r="J156" s="133">
        <f t="shared" si="48"/>
        <v>0</v>
      </c>
      <c r="K156" s="133">
        <f t="shared" si="48"/>
        <v>0</v>
      </c>
      <c r="L156" s="133">
        <f t="shared" si="48"/>
        <v>0</v>
      </c>
      <c r="M156" s="133">
        <f t="shared" si="48"/>
        <v>0</v>
      </c>
      <c r="N156" s="133">
        <f t="shared" si="48"/>
        <v>0</v>
      </c>
      <c r="O156" s="133">
        <f t="shared" si="48"/>
        <v>0</v>
      </c>
      <c r="P156" s="133">
        <f t="shared" si="48"/>
        <v>0</v>
      </c>
    </row>
    <row r="157" spans="1:16" s="73" customFormat="1" hidden="1">
      <c r="A157" s="75"/>
      <c r="B157" s="75" t="str">
        <f t="shared" si="40"/>
        <v>b</v>
      </c>
      <c r="C157" s="35"/>
      <c r="D157" s="78" t="s">
        <v>137</v>
      </c>
      <c r="E157" s="135"/>
      <c r="F157" s="135"/>
      <c r="G157" s="167"/>
      <c r="H157" s="133">
        <f t="shared" ref="H157:H162" si="49">SUM(I157:J157)</f>
        <v>0</v>
      </c>
      <c r="I157" s="135"/>
      <c r="J157" s="135"/>
      <c r="K157" s="133">
        <f t="shared" ref="K157:K162" si="50">SUM(L157:M157)</f>
        <v>0</v>
      </c>
      <c r="L157" s="135"/>
      <c r="M157" s="135"/>
      <c r="N157" s="133">
        <f t="shared" ref="N157:N162" si="51">SUM(O157:P157)</f>
        <v>0</v>
      </c>
      <c r="O157" s="135"/>
      <c r="P157" s="135"/>
    </row>
    <row r="158" spans="1:16" s="73" customFormat="1" hidden="1">
      <c r="A158" s="75"/>
      <c r="B158" s="75" t="str">
        <f t="shared" si="40"/>
        <v>b</v>
      </c>
      <c r="C158" s="35"/>
      <c r="D158" s="78" t="s">
        <v>138</v>
      </c>
      <c r="E158" s="135"/>
      <c r="F158" s="135"/>
      <c r="G158" s="167"/>
      <c r="H158" s="133">
        <f t="shared" si="49"/>
        <v>0</v>
      </c>
      <c r="I158" s="135"/>
      <c r="J158" s="135"/>
      <c r="K158" s="133">
        <f t="shared" si="50"/>
        <v>0</v>
      </c>
      <c r="L158" s="135"/>
      <c r="M158" s="135"/>
      <c r="N158" s="133">
        <f t="shared" si="51"/>
        <v>0</v>
      </c>
      <c r="O158" s="135"/>
      <c r="P158" s="135"/>
    </row>
    <row r="159" spans="1:16" s="73" customFormat="1" hidden="1">
      <c r="A159" s="75"/>
      <c r="B159" s="75" t="str">
        <f t="shared" si="40"/>
        <v>b</v>
      </c>
      <c r="C159" s="35"/>
      <c r="D159" s="78" t="s">
        <v>139</v>
      </c>
      <c r="E159" s="133"/>
      <c r="F159" s="133"/>
      <c r="G159" s="158"/>
      <c r="H159" s="133">
        <f t="shared" si="49"/>
        <v>0</v>
      </c>
      <c r="I159" s="133"/>
      <c r="J159" s="133"/>
      <c r="K159" s="133">
        <f t="shared" si="50"/>
        <v>0</v>
      </c>
      <c r="L159" s="133"/>
      <c r="M159" s="133"/>
      <c r="N159" s="133">
        <f t="shared" si="51"/>
        <v>0</v>
      </c>
      <c r="O159" s="133"/>
      <c r="P159" s="133"/>
    </row>
    <row r="160" spans="1:16" s="73" customFormat="1" ht="36" hidden="1">
      <c r="A160" s="75"/>
      <c r="B160" s="75" t="str">
        <f t="shared" si="40"/>
        <v>b</v>
      </c>
      <c r="C160" s="35"/>
      <c r="D160" s="78" t="s">
        <v>140</v>
      </c>
      <c r="E160" s="135"/>
      <c r="F160" s="135"/>
      <c r="G160" s="167"/>
      <c r="H160" s="133">
        <f t="shared" si="49"/>
        <v>0</v>
      </c>
      <c r="I160" s="135"/>
      <c r="J160" s="135"/>
      <c r="K160" s="133">
        <f t="shared" si="50"/>
        <v>0</v>
      </c>
      <c r="L160" s="135"/>
      <c r="M160" s="135"/>
      <c r="N160" s="133">
        <f t="shared" si="51"/>
        <v>0</v>
      </c>
      <c r="O160" s="135"/>
      <c r="P160" s="135"/>
    </row>
    <row r="161" spans="1:16" s="73" customFormat="1" ht="36" hidden="1">
      <c r="A161" s="75"/>
      <c r="B161" s="75" t="str">
        <f t="shared" si="40"/>
        <v>b</v>
      </c>
      <c r="C161" s="35"/>
      <c r="D161" s="78" t="s">
        <v>141</v>
      </c>
      <c r="E161" s="135"/>
      <c r="F161" s="135"/>
      <c r="G161" s="167"/>
      <c r="H161" s="133">
        <f t="shared" si="49"/>
        <v>0</v>
      </c>
      <c r="I161" s="135"/>
      <c r="J161" s="135"/>
      <c r="K161" s="133">
        <f t="shared" si="50"/>
        <v>0</v>
      </c>
      <c r="L161" s="135"/>
      <c r="M161" s="135"/>
      <c r="N161" s="133">
        <f t="shared" si="51"/>
        <v>0</v>
      </c>
      <c r="O161" s="135"/>
      <c r="P161" s="135"/>
    </row>
    <row r="162" spans="1:16" s="73" customFormat="1" hidden="1">
      <c r="A162" s="75"/>
      <c r="B162" s="75" t="str">
        <f t="shared" si="40"/>
        <v>b</v>
      </c>
      <c r="C162" s="40"/>
      <c r="D162" s="83" t="s">
        <v>142</v>
      </c>
      <c r="E162" s="133"/>
      <c r="F162" s="133"/>
      <c r="G162" s="158"/>
      <c r="H162" s="133">
        <f t="shared" si="49"/>
        <v>0</v>
      </c>
      <c r="I162" s="133"/>
      <c r="J162" s="133"/>
      <c r="K162" s="133">
        <f t="shared" si="50"/>
        <v>0</v>
      </c>
      <c r="L162" s="133"/>
      <c r="M162" s="133"/>
      <c r="N162" s="133">
        <f t="shared" si="51"/>
        <v>0</v>
      </c>
      <c r="O162" s="133"/>
      <c r="P162" s="133"/>
    </row>
    <row r="163" spans="1:16" s="73" customFormat="1" hidden="1">
      <c r="A163" s="75"/>
      <c r="B163" s="75" t="str">
        <f t="shared" si="40"/>
        <v>b</v>
      </c>
      <c r="C163" s="34"/>
      <c r="D163" s="77" t="s">
        <v>143</v>
      </c>
      <c r="E163" s="135">
        <f t="shared" ref="E163:P163" si="52">SUM(E164:E183)</f>
        <v>0</v>
      </c>
      <c r="F163" s="135">
        <f t="shared" si="52"/>
        <v>0</v>
      </c>
      <c r="G163" s="167">
        <f t="shared" si="52"/>
        <v>0</v>
      </c>
      <c r="H163" s="135">
        <f t="shared" si="52"/>
        <v>0</v>
      </c>
      <c r="I163" s="135">
        <f t="shared" si="52"/>
        <v>0</v>
      </c>
      <c r="J163" s="135">
        <f t="shared" si="52"/>
        <v>0</v>
      </c>
      <c r="K163" s="135">
        <f t="shared" si="52"/>
        <v>0</v>
      </c>
      <c r="L163" s="135">
        <f t="shared" si="52"/>
        <v>0</v>
      </c>
      <c r="M163" s="135">
        <f t="shared" si="52"/>
        <v>0</v>
      </c>
      <c r="N163" s="135">
        <f t="shared" si="52"/>
        <v>0</v>
      </c>
      <c r="O163" s="135">
        <f t="shared" si="52"/>
        <v>0</v>
      </c>
      <c r="P163" s="135">
        <f t="shared" si="52"/>
        <v>0</v>
      </c>
    </row>
    <row r="164" spans="1:16" s="73" customFormat="1" hidden="1">
      <c r="A164" s="75"/>
      <c r="B164" s="75" t="str">
        <f t="shared" si="40"/>
        <v>b</v>
      </c>
      <c r="C164" s="39"/>
      <c r="D164" s="82" t="s">
        <v>22</v>
      </c>
      <c r="E164" s="135"/>
      <c r="F164" s="133"/>
      <c r="G164" s="158"/>
      <c r="H164" s="133">
        <f t="shared" ref="H164:H183" si="53">SUM(I164:J164)</f>
        <v>0</v>
      </c>
      <c r="I164" s="133"/>
      <c r="J164" s="133"/>
      <c r="K164" s="133">
        <f t="shared" ref="K164:K183" si="54">SUM(L164:M164)</f>
        <v>0</v>
      </c>
      <c r="L164" s="133"/>
      <c r="M164" s="133"/>
      <c r="N164" s="133">
        <f t="shared" ref="N164:N183" si="55">SUM(O164:P164)</f>
        <v>0</v>
      </c>
      <c r="O164" s="133"/>
      <c r="P164" s="133"/>
    </row>
    <row r="165" spans="1:16" s="73" customFormat="1" hidden="1">
      <c r="A165" s="75"/>
      <c r="B165" s="75" t="str">
        <f t="shared" si="40"/>
        <v>b</v>
      </c>
      <c r="C165" s="39"/>
      <c r="D165" s="82" t="s">
        <v>23</v>
      </c>
      <c r="E165" s="135"/>
      <c r="F165" s="135"/>
      <c r="G165" s="167"/>
      <c r="H165" s="133">
        <f t="shared" si="53"/>
        <v>0</v>
      </c>
      <c r="I165" s="135"/>
      <c r="J165" s="135"/>
      <c r="K165" s="133">
        <f t="shared" si="54"/>
        <v>0</v>
      </c>
      <c r="L165" s="135"/>
      <c r="M165" s="135"/>
      <c r="N165" s="133">
        <f t="shared" si="55"/>
        <v>0</v>
      </c>
      <c r="O165" s="135"/>
      <c r="P165" s="135"/>
    </row>
    <row r="166" spans="1:16" s="73" customFormat="1" hidden="1">
      <c r="A166" s="75"/>
      <c r="B166" s="75" t="str">
        <f t="shared" si="40"/>
        <v>b</v>
      </c>
      <c r="C166" s="39"/>
      <c r="D166" s="82" t="s">
        <v>302</v>
      </c>
      <c r="E166" s="135"/>
      <c r="F166" s="135"/>
      <c r="G166" s="167"/>
      <c r="H166" s="133">
        <f t="shared" si="53"/>
        <v>0</v>
      </c>
      <c r="I166" s="135"/>
      <c r="J166" s="135"/>
      <c r="K166" s="133">
        <f t="shared" si="54"/>
        <v>0</v>
      </c>
      <c r="L166" s="135"/>
      <c r="M166" s="135"/>
      <c r="N166" s="133">
        <f t="shared" si="55"/>
        <v>0</v>
      </c>
      <c r="O166" s="135"/>
      <c r="P166" s="135"/>
    </row>
    <row r="167" spans="1:16" s="73" customFormat="1" hidden="1">
      <c r="A167" s="75"/>
      <c r="B167" s="75" t="str">
        <f t="shared" si="40"/>
        <v>b</v>
      </c>
      <c r="C167" s="39"/>
      <c r="D167" s="82" t="s">
        <v>28</v>
      </c>
      <c r="E167" s="133"/>
      <c r="F167" s="133"/>
      <c r="G167" s="158"/>
      <c r="H167" s="133">
        <f t="shared" si="53"/>
        <v>0</v>
      </c>
      <c r="I167" s="133"/>
      <c r="J167" s="133"/>
      <c r="K167" s="133">
        <f t="shared" si="54"/>
        <v>0</v>
      </c>
      <c r="L167" s="133"/>
      <c r="M167" s="133"/>
      <c r="N167" s="133">
        <f t="shared" si="55"/>
        <v>0</v>
      </c>
      <c r="O167" s="133"/>
      <c r="P167" s="133"/>
    </row>
    <row r="168" spans="1:16" s="73" customFormat="1" hidden="1">
      <c r="A168" s="75"/>
      <c r="B168" s="75" t="str">
        <f t="shared" si="40"/>
        <v>b</v>
      </c>
      <c r="C168" s="39"/>
      <c r="D168" s="82" t="s">
        <v>303</v>
      </c>
      <c r="E168" s="135"/>
      <c r="F168" s="135"/>
      <c r="G168" s="167"/>
      <c r="H168" s="133">
        <f t="shared" si="53"/>
        <v>0</v>
      </c>
      <c r="I168" s="135"/>
      <c r="J168" s="135"/>
      <c r="K168" s="133">
        <f t="shared" si="54"/>
        <v>0</v>
      </c>
      <c r="L168" s="135"/>
      <c r="M168" s="135"/>
      <c r="N168" s="133">
        <f t="shared" si="55"/>
        <v>0</v>
      </c>
      <c r="O168" s="135"/>
      <c r="P168" s="135"/>
    </row>
    <row r="169" spans="1:16" s="73" customFormat="1" hidden="1">
      <c r="A169" s="75"/>
      <c r="B169" s="75" t="str">
        <f t="shared" si="40"/>
        <v>b</v>
      </c>
      <c r="C169" s="39"/>
      <c r="D169" s="82" t="s">
        <v>304</v>
      </c>
      <c r="E169" s="135"/>
      <c r="F169" s="135"/>
      <c r="G169" s="167"/>
      <c r="H169" s="133">
        <f t="shared" si="53"/>
        <v>0</v>
      </c>
      <c r="I169" s="135"/>
      <c r="J169" s="135"/>
      <c r="K169" s="133">
        <f t="shared" si="54"/>
        <v>0</v>
      </c>
      <c r="L169" s="135"/>
      <c r="M169" s="135"/>
      <c r="N169" s="133">
        <f t="shared" si="55"/>
        <v>0</v>
      </c>
      <c r="O169" s="135"/>
      <c r="P169" s="135"/>
    </row>
    <row r="170" spans="1:16" s="73" customFormat="1" hidden="1">
      <c r="A170" s="75"/>
      <c r="B170" s="75" t="str">
        <f t="shared" si="40"/>
        <v>b</v>
      </c>
      <c r="C170" s="39"/>
      <c r="D170" s="82" t="s">
        <v>305</v>
      </c>
      <c r="E170" s="133"/>
      <c r="F170" s="133"/>
      <c r="G170" s="158"/>
      <c r="H170" s="133">
        <f t="shared" si="53"/>
        <v>0</v>
      </c>
      <c r="I170" s="133"/>
      <c r="J170" s="133"/>
      <c r="K170" s="133">
        <f t="shared" si="54"/>
        <v>0</v>
      </c>
      <c r="L170" s="133"/>
      <c r="M170" s="133"/>
      <c r="N170" s="133">
        <f t="shared" si="55"/>
        <v>0</v>
      </c>
      <c r="O170" s="133"/>
      <c r="P170" s="133"/>
    </row>
    <row r="171" spans="1:16" s="73" customFormat="1" hidden="1">
      <c r="A171" s="75"/>
      <c r="B171" s="75" t="str">
        <f t="shared" si="40"/>
        <v>b</v>
      </c>
      <c r="C171" s="39"/>
      <c r="D171" s="82" t="s">
        <v>188</v>
      </c>
      <c r="E171" s="132"/>
      <c r="F171" s="132"/>
      <c r="G171" s="159"/>
      <c r="H171" s="133">
        <f t="shared" si="53"/>
        <v>0</v>
      </c>
      <c r="I171" s="132"/>
      <c r="J171" s="132"/>
      <c r="K171" s="133">
        <f t="shared" si="54"/>
        <v>0</v>
      </c>
      <c r="L171" s="132"/>
      <c r="M171" s="132"/>
      <c r="N171" s="133">
        <f t="shared" si="55"/>
        <v>0</v>
      </c>
      <c r="O171" s="132"/>
      <c r="P171" s="132"/>
    </row>
    <row r="172" spans="1:16" s="73" customFormat="1" hidden="1">
      <c r="A172" s="75"/>
      <c r="B172" s="75" t="str">
        <f t="shared" si="40"/>
        <v>b</v>
      </c>
      <c r="C172" s="39"/>
      <c r="D172" s="82" t="s">
        <v>306</v>
      </c>
      <c r="E172" s="133"/>
      <c r="F172" s="133"/>
      <c r="G172" s="158"/>
      <c r="H172" s="133">
        <f t="shared" si="53"/>
        <v>0</v>
      </c>
      <c r="I172" s="133"/>
      <c r="J172" s="133"/>
      <c r="K172" s="133">
        <f t="shared" si="54"/>
        <v>0</v>
      </c>
      <c r="L172" s="133"/>
      <c r="M172" s="133"/>
      <c r="N172" s="133">
        <f t="shared" si="55"/>
        <v>0</v>
      </c>
      <c r="O172" s="133"/>
      <c r="P172" s="133"/>
    </row>
    <row r="173" spans="1:16" s="73" customFormat="1" hidden="1">
      <c r="A173" s="75"/>
      <c r="B173" s="75" t="str">
        <f t="shared" si="40"/>
        <v>b</v>
      </c>
      <c r="C173" s="39"/>
      <c r="D173" s="82" t="s">
        <v>287</v>
      </c>
      <c r="E173" s="135"/>
      <c r="F173" s="135"/>
      <c r="G173" s="167"/>
      <c r="H173" s="133">
        <f t="shared" si="53"/>
        <v>0</v>
      </c>
      <c r="I173" s="135"/>
      <c r="J173" s="135"/>
      <c r="K173" s="133">
        <f t="shared" si="54"/>
        <v>0</v>
      </c>
      <c r="L173" s="135"/>
      <c r="M173" s="135"/>
      <c r="N173" s="133">
        <f t="shared" si="55"/>
        <v>0</v>
      </c>
      <c r="O173" s="135"/>
      <c r="P173" s="135"/>
    </row>
    <row r="174" spans="1:16" s="73" customFormat="1" hidden="1">
      <c r="A174" s="75"/>
      <c r="B174" s="75" t="str">
        <f t="shared" si="40"/>
        <v>b</v>
      </c>
      <c r="C174" s="39"/>
      <c r="D174" s="82" t="s">
        <v>307</v>
      </c>
      <c r="E174" s="135"/>
      <c r="F174" s="135"/>
      <c r="G174" s="167"/>
      <c r="H174" s="133">
        <f t="shared" si="53"/>
        <v>0</v>
      </c>
      <c r="I174" s="135"/>
      <c r="J174" s="135"/>
      <c r="K174" s="133">
        <f t="shared" si="54"/>
        <v>0</v>
      </c>
      <c r="L174" s="135"/>
      <c r="M174" s="135"/>
      <c r="N174" s="133">
        <f t="shared" si="55"/>
        <v>0</v>
      </c>
      <c r="O174" s="135"/>
      <c r="P174" s="135"/>
    </row>
    <row r="175" spans="1:16" s="73" customFormat="1" hidden="1">
      <c r="A175" s="75"/>
      <c r="B175" s="75" t="str">
        <f t="shared" si="40"/>
        <v>b</v>
      </c>
      <c r="C175" s="39"/>
      <c r="D175" s="82" t="s">
        <v>308</v>
      </c>
      <c r="E175" s="135"/>
      <c r="F175" s="135"/>
      <c r="G175" s="167"/>
      <c r="H175" s="133">
        <f t="shared" si="53"/>
        <v>0</v>
      </c>
      <c r="I175" s="135"/>
      <c r="J175" s="135"/>
      <c r="K175" s="133">
        <f t="shared" si="54"/>
        <v>0</v>
      </c>
      <c r="L175" s="135"/>
      <c r="M175" s="135"/>
      <c r="N175" s="133">
        <f t="shared" si="55"/>
        <v>0</v>
      </c>
      <c r="O175" s="135"/>
      <c r="P175" s="135"/>
    </row>
    <row r="176" spans="1:16" s="73" customFormat="1" hidden="1">
      <c r="A176" s="75"/>
      <c r="B176" s="75" t="str">
        <f t="shared" si="40"/>
        <v>b</v>
      </c>
      <c r="C176" s="39"/>
      <c r="D176" s="82" t="s">
        <v>309</v>
      </c>
      <c r="E176" s="135"/>
      <c r="F176" s="135"/>
      <c r="G176" s="167"/>
      <c r="H176" s="133">
        <f t="shared" si="53"/>
        <v>0</v>
      </c>
      <c r="I176" s="135"/>
      <c r="J176" s="135"/>
      <c r="K176" s="133">
        <f t="shared" si="54"/>
        <v>0</v>
      </c>
      <c r="L176" s="135"/>
      <c r="M176" s="135"/>
      <c r="N176" s="133">
        <f t="shared" si="55"/>
        <v>0</v>
      </c>
      <c r="O176" s="135"/>
      <c r="P176" s="135"/>
    </row>
    <row r="177" spans="1:16" s="73" customFormat="1" hidden="1">
      <c r="A177" s="75"/>
      <c r="B177" s="75" t="str">
        <f t="shared" si="40"/>
        <v>b</v>
      </c>
      <c r="C177" s="39"/>
      <c r="D177" s="82" t="s">
        <v>310</v>
      </c>
      <c r="E177" s="135"/>
      <c r="F177" s="135"/>
      <c r="G177" s="167"/>
      <c r="H177" s="133">
        <f t="shared" si="53"/>
        <v>0</v>
      </c>
      <c r="I177" s="135"/>
      <c r="J177" s="135"/>
      <c r="K177" s="133">
        <f t="shared" si="54"/>
        <v>0</v>
      </c>
      <c r="L177" s="135"/>
      <c r="M177" s="135"/>
      <c r="N177" s="133">
        <f t="shared" si="55"/>
        <v>0</v>
      </c>
      <c r="O177" s="135"/>
      <c r="P177" s="135"/>
    </row>
    <row r="178" spans="1:16" s="73" customFormat="1" hidden="1">
      <c r="A178" s="75"/>
      <c r="B178" s="75" t="str">
        <f t="shared" si="40"/>
        <v>b</v>
      </c>
      <c r="C178" s="39"/>
      <c r="D178" s="82" t="s">
        <v>36</v>
      </c>
      <c r="E178" s="135"/>
      <c r="F178" s="135"/>
      <c r="G178" s="167"/>
      <c r="H178" s="133">
        <f t="shared" si="53"/>
        <v>0</v>
      </c>
      <c r="I178" s="135"/>
      <c r="J178" s="135"/>
      <c r="K178" s="133">
        <f t="shared" si="54"/>
        <v>0</v>
      </c>
      <c r="L178" s="135"/>
      <c r="M178" s="135"/>
      <c r="N178" s="133">
        <f t="shared" si="55"/>
        <v>0</v>
      </c>
      <c r="O178" s="135"/>
      <c r="P178" s="135"/>
    </row>
    <row r="179" spans="1:16" s="73" customFormat="1" hidden="1">
      <c r="A179" s="75"/>
      <c r="B179" s="75" t="str">
        <f t="shared" si="40"/>
        <v>b</v>
      </c>
      <c r="C179" s="39"/>
      <c r="D179" s="82" t="s">
        <v>311</v>
      </c>
      <c r="E179" s="135"/>
      <c r="F179" s="135"/>
      <c r="G179" s="167"/>
      <c r="H179" s="133">
        <f t="shared" si="53"/>
        <v>0</v>
      </c>
      <c r="I179" s="135"/>
      <c r="J179" s="135"/>
      <c r="K179" s="133">
        <f t="shared" si="54"/>
        <v>0</v>
      </c>
      <c r="L179" s="135"/>
      <c r="M179" s="135"/>
      <c r="N179" s="133">
        <f t="shared" si="55"/>
        <v>0</v>
      </c>
      <c r="O179" s="135"/>
      <c r="P179" s="135"/>
    </row>
    <row r="180" spans="1:16" s="73" customFormat="1" hidden="1">
      <c r="A180" s="75"/>
      <c r="B180" s="75" t="str">
        <f t="shared" si="40"/>
        <v>b</v>
      </c>
      <c r="C180" s="39"/>
      <c r="D180" s="82" t="s">
        <v>312</v>
      </c>
      <c r="E180" s="135"/>
      <c r="F180" s="135"/>
      <c r="G180" s="167"/>
      <c r="H180" s="133">
        <f t="shared" si="53"/>
        <v>0</v>
      </c>
      <c r="I180" s="135"/>
      <c r="J180" s="135"/>
      <c r="K180" s="133">
        <f t="shared" si="54"/>
        <v>0</v>
      </c>
      <c r="L180" s="135"/>
      <c r="M180" s="135"/>
      <c r="N180" s="133">
        <f t="shared" si="55"/>
        <v>0</v>
      </c>
      <c r="O180" s="135"/>
      <c r="P180" s="135"/>
    </row>
    <row r="181" spans="1:16" s="73" customFormat="1" ht="54" hidden="1">
      <c r="A181" s="75"/>
      <c r="B181" s="75" t="str">
        <f t="shared" si="40"/>
        <v>b</v>
      </c>
      <c r="C181" s="39"/>
      <c r="D181" s="82" t="s">
        <v>313</v>
      </c>
      <c r="E181" s="135"/>
      <c r="F181" s="135"/>
      <c r="G181" s="167"/>
      <c r="H181" s="133">
        <f t="shared" si="53"/>
        <v>0</v>
      </c>
      <c r="I181" s="135"/>
      <c r="J181" s="135"/>
      <c r="K181" s="133">
        <f t="shared" si="54"/>
        <v>0</v>
      </c>
      <c r="L181" s="135"/>
      <c r="M181" s="135"/>
      <c r="N181" s="133">
        <f t="shared" si="55"/>
        <v>0</v>
      </c>
      <c r="O181" s="135"/>
      <c r="P181" s="135"/>
    </row>
    <row r="182" spans="1:16" s="73" customFormat="1" hidden="1">
      <c r="A182" s="75"/>
      <c r="B182" s="75" t="str">
        <f t="shared" si="40"/>
        <v>b</v>
      </c>
      <c r="C182" s="39"/>
      <c r="D182" s="82" t="s">
        <v>314</v>
      </c>
      <c r="E182" s="135"/>
      <c r="F182" s="135"/>
      <c r="G182" s="167"/>
      <c r="H182" s="133">
        <f t="shared" si="53"/>
        <v>0</v>
      </c>
      <c r="I182" s="135"/>
      <c r="J182" s="135"/>
      <c r="K182" s="133">
        <f t="shared" si="54"/>
        <v>0</v>
      </c>
      <c r="L182" s="135"/>
      <c r="M182" s="135"/>
      <c r="N182" s="133">
        <f t="shared" si="55"/>
        <v>0</v>
      </c>
      <c r="O182" s="135"/>
      <c r="P182" s="135"/>
    </row>
    <row r="183" spans="1:16" s="73" customFormat="1" ht="36" hidden="1">
      <c r="A183" s="75"/>
      <c r="B183" s="75" t="str">
        <f t="shared" si="40"/>
        <v>b</v>
      </c>
      <c r="C183" s="39"/>
      <c r="D183" s="82" t="s">
        <v>315</v>
      </c>
      <c r="E183" s="135"/>
      <c r="F183" s="135"/>
      <c r="G183" s="167"/>
      <c r="H183" s="133">
        <f t="shared" si="53"/>
        <v>0</v>
      </c>
      <c r="I183" s="135"/>
      <c r="J183" s="135"/>
      <c r="K183" s="133">
        <f t="shared" si="54"/>
        <v>0</v>
      </c>
      <c r="L183" s="135"/>
      <c r="M183" s="135"/>
      <c r="N183" s="133">
        <f t="shared" si="55"/>
        <v>0</v>
      </c>
      <c r="O183" s="135"/>
      <c r="P183" s="135"/>
    </row>
    <row r="184" spans="1:16" s="73" customFormat="1" hidden="1">
      <c r="A184" s="75"/>
      <c r="B184" s="75" t="str">
        <f t="shared" si="40"/>
        <v>b</v>
      </c>
      <c r="C184" s="33"/>
      <c r="D184" s="76" t="s">
        <v>144</v>
      </c>
      <c r="E184" s="135">
        <f t="shared" ref="E184:P184" si="56">E185+E186</f>
        <v>0</v>
      </c>
      <c r="F184" s="135">
        <f t="shared" si="56"/>
        <v>0</v>
      </c>
      <c r="G184" s="167">
        <f t="shared" si="56"/>
        <v>0</v>
      </c>
      <c r="H184" s="135">
        <f t="shared" si="56"/>
        <v>0</v>
      </c>
      <c r="I184" s="135">
        <f t="shared" si="56"/>
        <v>0</v>
      </c>
      <c r="J184" s="135">
        <f t="shared" si="56"/>
        <v>0</v>
      </c>
      <c r="K184" s="135">
        <f t="shared" si="56"/>
        <v>0</v>
      </c>
      <c r="L184" s="135">
        <f t="shared" si="56"/>
        <v>0</v>
      </c>
      <c r="M184" s="135">
        <f t="shared" si="56"/>
        <v>0</v>
      </c>
      <c r="N184" s="135">
        <f t="shared" si="56"/>
        <v>0</v>
      </c>
      <c r="O184" s="135">
        <f t="shared" si="56"/>
        <v>0</v>
      </c>
      <c r="P184" s="135">
        <f t="shared" si="56"/>
        <v>0</v>
      </c>
    </row>
    <row r="185" spans="1:16" s="73" customFormat="1" hidden="1">
      <c r="A185" s="75"/>
      <c r="B185" s="75" t="str">
        <f t="shared" si="40"/>
        <v>b</v>
      </c>
      <c r="C185" s="34"/>
      <c r="D185" s="77" t="s">
        <v>145</v>
      </c>
      <c r="E185" s="135"/>
      <c r="F185" s="135"/>
      <c r="G185" s="167"/>
      <c r="H185" s="133">
        <f>SUM(I185:J185)</f>
        <v>0</v>
      </c>
      <c r="I185" s="135"/>
      <c r="J185" s="135"/>
      <c r="K185" s="133">
        <f>SUM(L185:M185)</f>
        <v>0</v>
      </c>
      <c r="L185" s="135"/>
      <c r="M185" s="135"/>
      <c r="N185" s="133">
        <f>SUM(O185:P185)</f>
        <v>0</v>
      </c>
      <c r="O185" s="135"/>
      <c r="P185" s="135"/>
    </row>
    <row r="186" spans="1:16" s="73" customFormat="1" hidden="1">
      <c r="A186" s="75"/>
      <c r="B186" s="75" t="str">
        <f t="shared" si="40"/>
        <v>b</v>
      </c>
      <c r="C186" s="34"/>
      <c r="D186" s="77" t="s">
        <v>146</v>
      </c>
      <c r="E186" s="135">
        <f t="shared" ref="E186:P186" si="57">SUM(E187:E188)</f>
        <v>0</v>
      </c>
      <c r="F186" s="135">
        <f t="shared" si="57"/>
        <v>0</v>
      </c>
      <c r="G186" s="167">
        <f t="shared" si="57"/>
        <v>0</v>
      </c>
      <c r="H186" s="135">
        <f t="shared" si="57"/>
        <v>0</v>
      </c>
      <c r="I186" s="135">
        <f t="shared" si="57"/>
        <v>0</v>
      </c>
      <c r="J186" s="135">
        <f t="shared" si="57"/>
        <v>0</v>
      </c>
      <c r="K186" s="135">
        <f t="shared" si="57"/>
        <v>0</v>
      </c>
      <c r="L186" s="135">
        <f t="shared" si="57"/>
        <v>0</v>
      </c>
      <c r="M186" s="135">
        <f t="shared" si="57"/>
        <v>0</v>
      </c>
      <c r="N186" s="135">
        <f t="shared" si="57"/>
        <v>0</v>
      </c>
      <c r="O186" s="135">
        <f t="shared" si="57"/>
        <v>0</v>
      </c>
      <c r="P186" s="135">
        <f t="shared" si="57"/>
        <v>0</v>
      </c>
    </row>
    <row r="187" spans="1:16" s="73" customFormat="1" hidden="1">
      <c r="A187" s="75"/>
      <c r="B187" s="75" t="str">
        <f t="shared" si="40"/>
        <v>b</v>
      </c>
      <c r="C187" s="35"/>
      <c r="D187" s="78" t="s">
        <v>147</v>
      </c>
      <c r="E187" s="135"/>
      <c r="F187" s="135"/>
      <c r="G187" s="167"/>
      <c r="H187" s="133">
        <f>SUM(I187:J187)</f>
        <v>0</v>
      </c>
      <c r="I187" s="135"/>
      <c r="J187" s="135"/>
      <c r="K187" s="133">
        <f>SUM(L187:M187)</f>
        <v>0</v>
      </c>
      <c r="L187" s="135"/>
      <c r="M187" s="135"/>
      <c r="N187" s="133">
        <f>SUM(O187:P187)</f>
        <v>0</v>
      </c>
      <c r="O187" s="135"/>
      <c r="P187" s="135"/>
    </row>
    <row r="188" spans="1:16" s="73" customFormat="1" hidden="1">
      <c r="A188" s="75"/>
      <c r="B188" s="75" t="str">
        <f t="shared" si="40"/>
        <v>b</v>
      </c>
      <c r="C188" s="35"/>
      <c r="D188" s="78" t="s">
        <v>148</v>
      </c>
      <c r="E188" s="133"/>
      <c r="F188" s="135"/>
      <c r="G188" s="167"/>
      <c r="H188" s="133">
        <f>SUM(I188:J188)</f>
        <v>0</v>
      </c>
      <c r="I188" s="135"/>
      <c r="J188" s="135"/>
      <c r="K188" s="133">
        <f>SUM(L188:M188)</f>
        <v>0</v>
      </c>
      <c r="L188" s="135"/>
      <c r="M188" s="135"/>
      <c r="N188" s="133">
        <f>SUM(O188:P188)</f>
        <v>0</v>
      </c>
      <c r="O188" s="135"/>
      <c r="P188" s="135"/>
    </row>
    <row r="189" spans="1:16" s="73" customFormat="1" hidden="1">
      <c r="A189" s="75"/>
      <c r="B189" s="75" t="str">
        <f t="shared" si="40"/>
        <v>b</v>
      </c>
      <c r="C189" s="32"/>
      <c r="D189" s="59" t="s">
        <v>149</v>
      </c>
      <c r="E189" s="135">
        <f t="shared" ref="E189:P189" si="58">E190+E191</f>
        <v>0</v>
      </c>
      <c r="F189" s="135">
        <f t="shared" si="58"/>
        <v>0</v>
      </c>
      <c r="G189" s="167">
        <f t="shared" si="58"/>
        <v>0</v>
      </c>
      <c r="H189" s="135">
        <f t="shared" si="58"/>
        <v>0</v>
      </c>
      <c r="I189" s="135">
        <f t="shared" si="58"/>
        <v>0</v>
      </c>
      <c r="J189" s="135">
        <f t="shared" si="58"/>
        <v>0</v>
      </c>
      <c r="K189" s="135">
        <f t="shared" si="58"/>
        <v>0</v>
      </c>
      <c r="L189" s="135">
        <f t="shared" si="58"/>
        <v>0</v>
      </c>
      <c r="M189" s="135">
        <f t="shared" si="58"/>
        <v>0</v>
      </c>
      <c r="N189" s="135">
        <f t="shared" si="58"/>
        <v>0</v>
      </c>
      <c r="O189" s="135">
        <f t="shared" si="58"/>
        <v>0</v>
      </c>
      <c r="P189" s="135">
        <f t="shared" si="58"/>
        <v>0</v>
      </c>
    </row>
    <row r="190" spans="1:16" s="73" customFormat="1" hidden="1">
      <c r="A190" s="75"/>
      <c r="B190" s="75" t="str">
        <f t="shared" si="40"/>
        <v>b</v>
      </c>
      <c r="C190" s="33"/>
      <c r="D190" s="76" t="s">
        <v>150</v>
      </c>
      <c r="E190" s="135"/>
      <c r="F190" s="135"/>
      <c r="G190" s="167"/>
      <c r="H190" s="133">
        <f>SUM(I190:J190)</f>
        <v>0</v>
      </c>
      <c r="I190" s="135"/>
      <c r="J190" s="135"/>
      <c r="K190" s="133">
        <f>SUM(L190:M190)</f>
        <v>0</v>
      </c>
      <c r="L190" s="135"/>
      <c r="M190" s="135"/>
      <c r="N190" s="133">
        <f>SUM(O190:P190)</f>
        <v>0</v>
      </c>
      <c r="O190" s="135"/>
      <c r="P190" s="135"/>
    </row>
    <row r="191" spans="1:16" s="73" customFormat="1" hidden="1">
      <c r="A191" s="75"/>
      <c r="B191" s="75" t="str">
        <f t="shared" si="40"/>
        <v>b</v>
      </c>
      <c r="C191" s="33"/>
      <c r="D191" s="76" t="s">
        <v>151</v>
      </c>
      <c r="E191" s="135">
        <f t="shared" ref="E191:P191" si="59">SUM(E192:E195)</f>
        <v>0</v>
      </c>
      <c r="F191" s="135">
        <f t="shared" si="59"/>
        <v>0</v>
      </c>
      <c r="G191" s="167">
        <f t="shared" si="59"/>
        <v>0</v>
      </c>
      <c r="H191" s="135">
        <f t="shared" si="59"/>
        <v>0</v>
      </c>
      <c r="I191" s="135">
        <f t="shared" si="59"/>
        <v>0</v>
      </c>
      <c r="J191" s="135">
        <f t="shared" si="59"/>
        <v>0</v>
      </c>
      <c r="K191" s="135">
        <f t="shared" si="59"/>
        <v>0</v>
      </c>
      <c r="L191" s="135">
        <f t="shared" si="59"/>
        <v>0</v>
      </c>
      <c r="M191" s="135">
        <f t="shared" si="59"/>
        <v>0</v>
      </c>
      <c r="N191" s="135">
        <f t="shared" si="59"/>
        <v>0</v>
      </c>
      <c r="O191" s="135">
        <f t="shared" si="59"/>
        <v>0</v>
      </c>
      <c r="P191" s="135">
        <f t="shared" si="59"/>
        <v>0</v>
      </c>
    </row>
    <row r="192" spans="1:16" s="73" customFormat="1" hidden="1">
      <c r="A192" s="75"/>
      <c r="B192" s="75" t="str">
        <f t="shared" si="40"/>
        <v>b</v>
      </c>
      <c r="C192" s="34"/>
      <c r="D192" s="77" t="s">
        <v>152</v>
      </c>
      <c r="E192" s="135"/>
      <c r="F192" s="135"/>
      <c r="G192" s="167"/>
      <c r="H192" s="133">
        <f>SUM(I192:J192)</f>
        <v>0</v>
      </c>
      <c r="I192" s="135"/>
      <c r="J192" s="135"/>
      <c r="K192" s="133">
        <f>SUM(L192:M192)</f>
        <v>0</v>
      </c>
      <c r="L192" s="135"/>
      <c r="M192" s="135"/>
      <c r="N192" s="133">
        <f>SUM(O192:P192)</f>
        <v>0</v>
      </c>
      <c r="O192" s="135"/>
      <c r="P192" s="135"/>
    </row>
    <row r="193" spans="1:16" s="73" customFormat="1" hidden="1">
      <c r="A193" s="75"/>
      <c r="B193" s="75" t="str">
        <f t="shared" si="40"/>
        <v>b</v>
      </c>
      <c r="C193" s="34"/>
      <c r="D193" s="77" t="s">
        <v>153</v>
      </c>
      <c r="E193" s="135"/>
      <c r="F193" s="135"/>
      <c r="G193" s="167"/>
      <c r="H193" s="133">
        <f>SUM(I193:J193)</f>
        <v>0</v>
      </c>
      <c r="I193" s="135"/>
      <c r="J193" s="135"/>
      <c r="K193" s="133">
        <f>SUM(L193:M193)</f>
        <v>0</v>
      </c>
      <c r="L193" s="135"/>
      <c r="M193" s="135"/>
      <c r="N193" s="133">
        <f>SUM(O193:P193)</f>
        <v>0</v>
      </c>
      <c r="O193" s="135"/>
      <c r="P193" s="135"/>
    </row>
    <row r="194" spans="1:16" s="73" customFormat="1" hidden="1">
      <c r="A194" s="75"/>
      <c r="B194" s="75" t="str">
        <f t="shared" si="40"/>
        <v>b</v>
      </c>
      <c r="C194" s="34"/>
      <c r="D194" s="77" t="s">
        <v>154</v>
      </c>
      <c r="E194" s="135"/>
      <c r="F194" s="135"/>
      <c r="G194" s="167"/>
      <c r="H194" s="133">
        <f>SUM(I194:J194)</f>
        <v>0</v>
      </c>
      <c r="I194" s="135"/>
      <c r="J194" s="135"/>
      <c r="K194" s="133">
        <f>SUM(L194:M194)</f>
        <v>0</v>
      </c>
      <c r="L194" s="135"/>
      <c r="M194" s="135"/>
      <c r="N194" s="133">
        <f>SUM(O194:P194)</f>
        <v>0</v>
      </c>
      <c r="O194" s="135"/>
      <c r="P194" s="135"/>
    </row>
    <row r="195" spans="1:16" s="73" customFormat="1" ht="36" hidden="1">
      <c r="A195" s="75"/>
      <c r="B195" s="75" t="str">
        <f t="shared" si="40"/>
        <v>b</v>
      </c>
      <c r="C195" s="34"/>
      <c r="D195" s="77" t="s">
        <v>155</v>
      </c>
      <c r="E195" s="135"/>
      <c r="F195" s="135"/>
      <c r="G195" s="167"/>
      <c r="H195" s="133">
        <f>SUM(I195:J195)</f>
        <v>0</v>
      </c>
      <c r="I195" s="135"/>
      <c r="J195" s="135"/>
      <c r="K195" s="133">
        <f>SUM(L195:M195)</f>
        <v>0</v>
      </c>
      <c r="L195" s="135"/>
      <c r="M195" s="135"/>
      <c r="N195" s="133">
        <f>SUM(O195:P195)</f>
        <v>0</v>
      </c>
      <c r="O195" s="135"/>
      <c r="P195" s="135"/>
    </row>
    <row r="196" spans="1:16" s="73" customFormat="1" hidden="1">
      <c r="A196" s="75"/>
      <c r="B196" s="75" t="str">
        <f t="shared" si="40"/>
        <v>b</v>
      </c>
      <c r="C196" s="38"/>
      <c r="D196" s="81" t="s">
        <v>156</v>
      </c>
      <c r="E196" s="135"/>
      <c r="F196" s="135"/>
      <c r="G196" s="167"/>
      <c r="H196" s="133">
        <f>SUM(I196:J196)</f>
        <v>0</v>
      </c>
      <c r="I196" s="135"/>
      <c r="J196" s="135"/>
      <c r="K196" s="133">
        <f>SUM(L196:M196)</f>
        <v>0</v>
      </c>
      <c r="L196" s="135"/>
      <c r="M196" s="135"/>
      <c r="N196" s="133">
        <f>SUM(O196:P196)</f>
        <v>0</v>
      </c>
      <c r="O196" s="135"/>
      <c r="P196" s="135"/>
    </row>
    <row r="197" spans="1:16" s="73" customFormat="1" hidden="1">
      <c r="A197" s="75"/>
      <c r="B197" s="75" t="str">
        <f t="shared" si="40"/>
        <v>b</v>
      </c>
      <c r="C197" s="38"/>
      <c r="D197" s="81" t="s">
        <v>157</v>
      </c>
      <c r="E197" s="135">
        <f>E198+E199+E200+E203</f>
        <v>0</v>
      </c>
      <c r="F197" s="135">
        <f t="shared" ref="F197:P197" si="60">F198+F199+F200+F203</f>
        <v>0</v>
      </c>
      <c r="G197" s="167">
        <f t="shared" si="60"/>
        <v>0</v>
      </c>
      <c r="H197" s="135">
        <f t="shared" si="60"/>
        <v>0</v>
      </c>
      <c r="I197" s="135">
        <f t="shared" si="60"/>
        <v>0</v>
      </c>
      <c r="J197" s="135">
        <f t="shared" si="60"/>
        <v>0</v>
      </c>
      <c r="K197" s="135">
        <f t="shared" si="60"/>
        <v>0</v>
      </c>
      <c r="L197" s="135">
        <f t="shared" si="60"/>
        <v>0</v>
      </c>
      <c r="M197" s="135">
        <f t="shared" si="60"/>
        <v>0</v>
      </c>
      <c r="N197" s="135">
        <f t="shared" si="60"/>
        <v>0</v>
      </c>
      <c r="O197" s="135">
        <f t="shared" si="60"/>
        <v>0</v>
      </c>
      <c r="P197" s="135">
        <f t="shared" si="60"/>
        <v>0</v>
      </c>
    </row>
    <row r="198" spans="1:16" s="73" customFormat="1" hidden="1">
      <c r="A198" s="75"/>
      <c r="B198" s="75" t="str">
        <f t="shared" si="40"/>
        <v>b</v>
      </c>
      <c r="C198" s="33"/>
      <c r="D198" s="76" t="s">
        <v>158</v>
      </c>
      <c r="E198" s="135"/>
      <c r="F198" s="135"/>
      <c r="G198" s="167"/>
      <c r="H198" s="133">
        <f>SUM(I198:J198)</f>
        <v>0</v>
      </c>
      <c r="I198" s="135"/>
      <c r="J198" s="135"/>
      <c r="K198" s="133">
        <f>SUM(L198:M198)</f>
        <v>0</v>
      </c>
      <c r="L198" s="135"/>
      <c r="M198" s="135"/>
      <c r="N198" s="133">
        <f>SUM(O198:P198)</f>
        <v>0</v>
      </c>
      <c r="O198" s="135"/>
      <c r="P198" s="135"/>
    </row>
    <row r="199" spans="1:16" s="73" customFormat="1" hidden="1">
      <c r="A199" s="75"/>
      <c r="B199" s="75" t="str">
        <f t="shared" si="40"/>
        <v>b</v>
      </c>
      <c r="C199" s="33"/>
      <c r="D199" s="76" t="s">
        <v>159</v>
      </c>
      <c r="E199" s="133"/>
      <c r="F199" s="133"/>
      <c r="G199" s="158"/>
      <c r="H199" s="133">
        <f>SUM(I199:J199)</f>
        <v>0</v>
      </c>
      <c r="I199" s="133"/>
      <c r="J199" s="133"/>
      <c r="K199" s="133">
        <f>SUM(L199:M199)</f>
        <v>0</v>
      </c>
      <c r="L199" s="133"/>
      <c r="M199" s="133"/>
      <c r="N199" s="133">
        <f>SUM(O199:P199)</f>
        <v>0</v>
      </c>
      <c r="O199" s="133"/>
      <c r="P199" s="133"/>
    </row>
    <row r="200" spans="1:16" s="73" customFormat="1" hidden="1">
      <c r="A200" s="75"/>
      <c r="B200" s="75" t="str">
        <f t="shared" si="40"/>
        <v>b</v>
      </c>
      <c r="C200" s="33"/>
      <c r="D200" s="76" t="s">
        <v>160</v>
      </c>
      <c r="E200" s="131">
        <f>SUM(E201:E202)</f>
        <v>0</v>
      </c>
      <c r="F200" s="131">
        <f t="shared" ref="F200:P200" si="61">SUM(F201:F202)</f>
        <v>0</v>
      </c>
      <c r="G200" s="163">
        <f t="shared" si="61"/>
        <v>0</v>
      </c>
      <c r="H200" s="131">
        <f t="shared" si="61"/>
        <v>0</v>
      </c>
      <c r="I200" s="131">
        <f t="shared" si="61"/>
        <v>0</v>
      </c>
      <c r="J200" s="131">
        <f t="shared" si="61"/>
        <v>0</v>
      </c>
      <c r="K200" s="131">
        <f t="shared" si="61"/>
        <v>0</v>
      </c>
      <c r="L200" s="131">
        <f t="shared" si="61"/>
        <v>0</v>
      </c>
      <c r="M200" s="131">
        <f t="shared" si="61"/>
        <v>0</v>
      </c>
      <c r="N200" s="131">
        <f t="shared" si="61"/>
        <v>0</v>
      </c>
      <c r="O200" s="131">
        <f t="shared" si="61"/>
        <v>0</v>
      </c>
      <c r="P200" s="131">
        <f t="shared" si="61"/>
        <v>0</v>
      </c>
    </row>
    <row r="201" spans="1:16" s="73" customFormat="1" ht="36" hidden="1">
      <c r="A201" s="75"/>
      <c r="B201" s="75" t="str">
        <f t="shared" ref="B201:B238" si="62">IF(OR(E201&lt;&gt;0,F201&lt;&gt;0,H201&lt;&gt;0,I201&lt;&gt;0,J201&lt;&gt;0),"a","b")</f>
        <v>b</v>
      </c>
      <c r="C201" s="34"/>
      <c r="D201" s="77" t="s">
        <v>161</v>
      </c>
      <c r="E201" s="132"/>
      <c r="F201" s="132"/>
      <c r="G201" s="159"/>
      <c r="H201" s="133">
        <f>SUM(I201:J201)</f>
        <v>0</v>
      </c>
      <c r="I201" s="132"/>
      <c r="J201" s="132"/>
      <c r="K201" s="133">
        <f>SUM(L201:M201)</f>
        <v>0</v>
      </c>
      <c r="L201" s="132"/>
      <c r="M201" s="132"/>
      <c r="N201" s="133">
        <f>SUM(O201:P201)</f>
        <v>0</v>
      </c>
      <c r="O201" s="132"/>
      <c r="P201" s="132"/>
    </row>
    <row r="202" spans="1:16" s="73" customFormat="1" hidden="1">
      <c r="A202" s="75"/>
      <c r="B202" s="75" t="str">
        <f t="shared" si="62"/>
        <v>b</v>
      </c>
      <c r="C202" s="34"/>
      <c r="D202" s="77" t="s">
        <v>162</v>
      </c>
      <c r="E202" s="132"/>
      <c r="F202" s="132"/>
      <c r="G202" s="159"/>
      <c r="H202" s="133">
        <f>SUM(I202:J202)</f>
        <v>0</v>
      </c>
      <c r="I202" s="132"/>
      <c r="J202" s="132"/>
      <c r="K202" s="133">
        <f>SUM(L202:M202)</f>
        <v>0</v>
      </c>
      <c r="L202" s="132"/>
      <c r="M202" s="132"/>
      <c r="N202" s="133">
        <f>SUM(O202:P202)</f>
        <v>0</v>
      </c>
      <c r="O202" s="132"/>
      <c r="P202" s="132"/>
    </row>
    <row r="203" spans="1:16" s="73" customFormat="1" hidden="1">
      <c r="A203" s="75"/>
      <c r="B203" s="75" t="str">
        <f t="shared" si="62"/>
        <v>b</v>
      </c>
      <c r="C203" s="33"/>
      <c r="D203" s="76" t="s">
        <v>163</v>
      </c>
      <c r="E203" s="133"/>
      <c r="F203" s="133"/>
      <c r="G203" s="158"/>
      <c r="H203" s="133">
        <f>SUM(I203:J203)</f>
        <v>0</v>
      </c>
      <c r="I203" s="133"/>
      <c r="J203" s="133"/>
      <c r="K203" s="133">
        <f>SUM(L203:M203)</f>
        <v>0</v>
      </c>
      <c r="L203" s="133"/>
      <c r="M203" s="133"/>
      <c r="N203" s="133">
        <f>SUM(O203:P203)</f>
        <v>0</v>
      </c>
      <c r="O203" s="133"/>
      <c r="P203" s="133"/>
    </row>
    <row r="204" spans="1:16" s="73" customFormat="1" hidden="1">
      <c r="A204" s="75" t="s">
        <v>164</v>
      </c>
      <c r="B204" s="75" t="str">
        <f t="shared" si="62"/>
        <v>b</v>
      </c>
      <c r="C204" s="31"/>
      <c r="D204" s="58" t="s">
        <v>206</v>
      </c>
      <c r="E204" s="142">
        <f t="shared" ref="E204:P204" si="63">E205+E213+E221</f>
        <v>0</v>
      </c>
      <c r="F204" s="142">
        <f t="shared" si="63"/>
        <v>0</v>
      </c>
      <c r="G204" s="168">
        <f t="shared" si="63"/>
        <v>0</v>
      </c>
      <c r="H204" s="142">
        <f t="shared" si="63"/>
        <v>0</v>
      </c>
      <c r="I204" s="142">
        <f t="shared" si="63"/>
        <v>0</v>
      </c>
      <c r="J204" s="142">
        <f t="shared" si="63"/>
        <v>0</v>
      </c>
      <c r="K204" s="142">
        <f t="shared" si="63"/>
        <v>0</v>
      </c>
      <c r="L204" s="142">
        <f t="shared" si="63"/>
        <v>0</v>
      </c>
      <c r="M204" s="142">
        <f t="shared" si="63"/>
        <v>0</v>
      </c>
      <c r="N204" s="142">
        <f t="shared" si="63"/>
        <v>0</v>
      </c>
      <c r="O204" s="142">
        <f t="shared" si="63"/>
        <v>0</v>
      </c>
      <c r="P204" s="142">
        <f t="shared" si="63"/>
        <v>0</v>
      </c>
    </row>
    <row r="205" spans="1:16" s="73" customFormat="1" hidden="1">
      <c r="A205" s="75"/>
      <c r="B205" s="75" t="str">
        <f t="shared" si="62"/>
        <v>b</v>
      </c>
      <c r="C205" s="38"/>
      <c r="D205" s="81" t="s">
        <v>207</v>
      </c>
      <c r="E205" s="130">
        <f>SUM(E206:E212)</f>
        <v>0</v>
      </c>
      <c r="F205" s="130">
        <f t="shared" ref="F205:P205" si="64">SUM(F206:F212)</f>
        <v>0</v>
      </c>
      <c r="G205" s="164">
        <f t="shared" si="64"/>
        <v>0</v>
      </c>
      <c r="H205" s="130">
        <f t="shared" si="64"/>
        <v>0</v>
      </c>
      <c r="I205" s="130">
        <f t="shared" si="64"/>
        <v>0</v>
      </c>
      <c r="J205" s="130">
        <f t="shared" si="64"/>
        <v>0</v>
      </c>
      <c r="K205" s="130">
        <f t="shared" si="64"/>
        <v>0</v>
      </c>
      <c r="L205" s="130">
        <f t="shared" si="64"/>
        <v>0</v>
      </c>
      <c r="M205" s="130">
        <f t="shared" si="64"/>
        <v>0</v>
      </c>
      <c r="N205" s="130">
        <f t="shared" si="64"/>
        <v>0</v>
      </c>
      <c r="O205" s="130">
        <f t="shared" si="64"/>
        <v>0</v>
      </c>
      <c r="P205" s="130">
        <f t="shared" si="64"/>
        <v>0</v>
      </c>
    </row>
    <row r="206" spans="1:16" s="73" customFormat="1" hidden="1">
      <c r="A206" s="75"/>
      <c r="B206" s="75" t="str">
        <f t="shared" si="62"/>
        <v>b</v>
      </c>
      <c r="C206" s="33"/>
      <c r="D206" s="76" t="s">
        <v>208</v>
      </c>
      <c r="E206" s="131"/>
      <c r="F206" s="131"/>
      <c r="G206" s="163"/>
      <c r="H206" s="133">
        <f t="shared" ref="H206:H212" si="65">SUM(I206:J206)</f>
        <v>0</v>
      </c>
      <c r="I206" s="131"/>
      <c r="J206" s="131"/>
      <c r="K206" s="133">
        <f t="shared" ref="K206:K212" si="66">SUM(L206:M206)</f>
        <v>0</v>
      </c>
      <c r="L206" s="131"/>
      <c r="M206" s="131"/>
      <c r="N206" s="133">
        <f t="shared" ref="N206:N212" si="67">SUM(O206:P206)</f>
        <v>0</v>
      </c>
      <c r="O206" s="131"/>
      <c r="P206" s="131"/>
    </row>
    <row r="207" spans="1:16" s="73" customFormat="1" hidden="1">
      <c r="A207" s="75"/>
      <c r="B207" s="75" t="str">
        <f t="shared" si="62"/>
        <v>b</v>
      </c>
      <c r="C207" s="33"/>
      <c r="D207" s="76" t="s">
        <v>209</v>
      </c>
      <c r="E207" s="131"/>
      <c r="F207" s="131"/>
      <c r="G207" s="163"/>
      <c r="H207" s="133">
        <f t="shared" si="65"/>
        <v>0</v>
      </c>
      <c r="I207" s="131"/>
      <c r="J207" s="131"/>
      <c r="K207" s="133">
        <f t="shared" si="66"/>
        <v>0</v>
      </c>
      <c r="L207" s="131"/>
      <c r="M207" s="131"/>
      <c r="N207" s="133">
        <f t="shared" si="67"/>
        <v>0</v>
      </c>
      <c r="O207" s="131"/>
      <c r="P207" s="131"/>
    </row>
    <row r="208" spans="1:16" s="73" customFormat="1" hidden="1">
      <c r="A208" s="75"/>
      <c r="B208" s="75" t="str">
        <f t="shared" si="62"/>
        <v>b</v>
      </c>
      <c r="C208" s="33"/>
      <c r="D208" s="76" t="s">
        <v>210</v>
      </c>
      <c r="E208" s="132"/>
      <c r="F208" s="132"/>
      <c r="G208" s="159"/>
      <c r="H208" s="133">
        <f t="shared" si="65"/>
        <v>0</v>
      </c>
      <c r="I208" s="132"/>
      <c r="J208" s="132"/>
      <c r="K208" s="133">
        <f t="shared" si="66"/>
        <v>0</v>
      </c>
      <c r="L208" s="132"/>
      <c r="M208" s="132"/>
      <c r="N208" s="133">
        <f t="shared" si="67"/>
        <v>0</v>
      </c>
      <c r="O208" s="132"/>
      <c r="P208" s="132"/>
    </row>
    <row r="209" spans="1:16" s="73" customFormat="1" hidden="1">
      <c r="A209" s="75"/>
      <c r="B209" s="75" t="str">
        <f t="shared" si="62"/>
        <v>b</v>
      </c>
      <c r="C209" s="33"/>
      <c r="D209" s="76" t="s">
        <v>211</v>
      </c>
      <c r="E209" s="132"/>
      <c r="F209" s="132"/>
      <c r="G209" s="159"/>
      <c r="H209" s="133">
        <f t="shared" si="65"/>
        <v>0</v>
      </c>
      <c r="I209" s="132"/>
      <c r="J209" s="132"/>
      <c r="K209" s="133">
        <f t="shared" si="66"/>
        <v>0</v>
      </c>
      <c r="L209" s="132"/>
      <c r="M209" s="132"/>
      <c r="N209" s="133">
        <f t="shared" si="67"/>
        <v>0</v>
      </c>
      <c r="O209" s="132"/>
      <c r="P209" s="132"/>
    </row>
    <row r="210" spans="1:16" s="73" customFormat="1" hidden="1">
      <c r="A210" s="75"/>
      <c r="B210" s="75" t="str">
        <f t="shared" si="62"/>
        <v>b</v>
      </c>
      <c r="C210" s="33"/>
      <c r="D210" s="76" t="s">
        <v>212</v>
      </c>
      <c r="E210" s="132"/>
      <c r="F210" s="132"/>
      <c r="G210" s="159"/>
      <c r="H210" s="133">
        <f t="shared" si="65"/>
        <v>0</v>
      </c>
      <c r="I210" s="132"/>
      <c r="J210" s="132"/>
      <c r="K210" s="133">
        <f t="shared" si="66"/>
        <v>0</v>
      </c>
      <c r="L210" s="132"/>
      <c r="M210" s="132"/>
      <c r="N210" s="133">
        <f t="shared" si="67"/>
        <v>0</v>
      </c>
      <c r="O210" s="132"/>
      <c r="P210" s="132"/>
    </row>
    <row r="211" spans="1:16" s="73" customFormat="1" hidden="1">
      <c r="A211" s="75"/>
      <c r="B211" s="75" t="str">
        <f t="shared" si="62"/>
        <v>b</v>
      </c>
      <c r="C211" s="33"/>
      <c r="D211" s="76" t="s">
        <v>213</v>
      </c>
      <c r="E211" s="132"/>
      <c r="F211" s="132"/>
      <c r="G211" s="159"/>
      <c r="H211" s="133">
        <f t="shared" si="65"/>
        <v>0</v>
      </c>
      <c r="I211" s="132"/>
      <c r="J211" s="132"/>
      <c r="K211" s="133">
        <f t="shared" si="66"/>
        <v>0</v>
      </c>
      <c r="L211" s="132"/>
      <c r="M211" s="132"/>
      <c r="N211" s="133">
        <f t="shared" si="67"/>
        <v>0</v>
      </c>
      <c r="O211" s="132"/>
      <c r="P211" s="132"/>
    </row>
    <row r="212" spans="1:16" s="73" customFormat="1" hidden="1">
      <c r="A212" s="75"/>
      <c r="B212" s="75" t="str">
        <f t="shared" si="62"/>
        <v>b</v>
      </c>
      <c r="C212" s="33"/>
      <c r="D212" s="76" t="s">
        <v>214</v>
      </c>
      <c r="E212" s="130"/>
      <c r="F212" s="130"/>
      <c r="G212" s="164"/>
      <c r="H212" s="133">
        <f t="shared" si="65"/>
        <v>0</v>
      </c>
      <c r="I212" s="130"/>
      <c r="J212" s="130"/>
      <c r="K212" s="133">
        <f t="shared" si="66"/>
        <v>0</v>
      </c>
      <c r="L212" s="130"/>
      <c r="M212" s="130"/>
      <c r="N212" s="133">
        <f t="shared" si="67"/>
        <v>0</v>
      </c>
      <c r="O212" s="130"/>
      <c r="P212" s="130"/>
    </row>
    <row r="213" spans="1:16" s="73" customFormat="1" hidden="1">
      <c r="A213" s="75"/>
      <c r="B213" s="75" t="str">
        <f t="shared" si="62"/>
        <v>b</v>
      </c>
      <c r="C213" s="38"/>
      <c r="D213" s="81" t="s">
        <v>215</v>
      </c>
      <c r="E213" s="130">
        <f>SUM(E214:E220)</f>
        <v>0</v>
      </c>
      <c r="F213" s="130">
        <f t="shared" ref="F213:P213" si="68">SUM(F214:F220)</f>
        <v>0</v>
      </c>
      <c r="G213" s="164">
        <f t="shared" si="68"/>
        <v>0</v>
      </c>
      <c r="H213" s="130">
        <f t="shared" si="68"/>
        <v>0</v>
      </c>
      <c r="I213" s="130">
        <f t="shared" si="68"/>
        <v>0</v>
      </c>
      <c r="J213" s="130">
        <f t="shared" si="68"/>
        <v>0</v>
      </c>
      <c r="K213" s="130">
        <f t="shared" si="68"/>
        <v>0</v>
      </c>
      <c r="L213" s="130">
        <f t="shared" si="68"/>
        <v>0</v>
      </c>
      <c r="M213" s="130">
        <f t="shared" si="68"/>
        <v>0</v>
      </c>
      <c r="N213" s="130">
        <f t="shared" si="68"/>
        <v>0</v>
      </c>
      <c r="O213" s="130">
        <f t="shared" si="68"/>
        <v>0</v>
      </c>
      <c r="P213" s="130">
        <f t="shared" si="68"/>
        <v>0</v>
      </c>
    </row>
    <row r="214" spans="1:16" s="73" customFormat="1" hidden="1">
      <c r="A214" s="75"/>
      <c r="B214" s="75" t="str">
        <f t="shared" si="62"/>
        <v>b</v>
      </c>
      <c r="C214" s="33"/>
      <c r="D214" s="76" t="s">
        <v>208</v>
      </c>
      <c r="E214" s="131"/>
      <c r="F214" s="131"/>
      <c r="G214" s="163"/>
      <c r="H214" s="133">
        <f t="shared" ref="H214:H221" si="69">SUM(I214:J214)</f>
        <v>0</v>
      </c>
      <c r="I214" s="131"/>
      <c r="J214" s="131"/>
      <c r="K214" s="133">
        <f t="shared" ref="K214:K221" si="70">SUM(L214:M214)</f>
        <v>0</v>
      </c>
      <c r="L214" s="131"/>
      <c r="M214" s="131"/>
      <c r="N214" s="133">
        <f t="shared" ref="N214:N221" si="71">SUM(O214:P214)</f>
        <v>0</v>
      </c>
      <c r="O214" s="131"/>
      <c r="P214" s="131"/>
    </row>
    <row r="215" spans="1:16" s="73" customFormat="1" hidden="1">
      <c r="A215" s="75"/>
      <c r="B215" s="75" t="str">
        <f t="shared" si="62"/>
        <v>b</v>
      </c>
      <c r="C215" s="33"/>
      <c r="D215" s="76" t="s">
        <v>209</v>
      </c>
      <c r="E215" s="131"/>
      <c r="F215" s="131"/>
      <c r="G215" s="163"/>
      <c r="H215" s="133">
        <f t="shared" si="69"/>
        <v>0</v>
      </c>
      <c r="I215" s="131"/>
      <c r="J215" s="131"/>
      <c r="K215" s="133">
        <f t="shared" si="70"/>
        <v>0</v>
      </c>
      <c r="L215" s="131"/>
      <c r="M215" s="131"/>
      <c r="N215" s="133">
        <f t="shared" si="71"/>
        <v>0</v>
      </c>
      <c r="O215" s="131"/>
      <c r="P215" s="131"/>
    </row>
    <row r="216" spans="1:16" s="73" customFormat="1" hidden="1">
      <c r="A216" s="75"/>
      <c r="B216" s="75" t="str">
        <f t="shared" si="62"/>
        <v>b</v>
      </c>
      <c r="C216" s="33"/>
      <c r="D216" s="76" t="s">
        <v>216</v>
      </c>
      <c r="E216" s="131"/>
      <c r="F216" s="131"/>
      <c r="G216" s="163"/>
      <c r="H216" s="133">
        <f t="shared" si="69"/>
        <v>0</v>
      </c>
      <c r="I216" s="131"/>
      <c r="J216" s="131"/>
      <c r="K216" s="133">
        <f t="shared" si="70"/>
        <v>0</v>
      </c>
      <c r="L216" s="131"/>
      <c r="M216" s="131"/>
      <c r="N216" s="133">
        <f t="shared" si="71"/>
        <v>0</v>
      </c>
      <c r="O216" s="131"/>
      <c r="P216" s="131"/>
    </row>
    <row r="217" spans="1:16" s="73" customFormat="1" hidden="1">
      <c r="A217" s="75"/>
      <c r="B217" s="75" t="str">
        <f t="shared" si="62"/>
        <v>b</v>
      </c>
      <c r="C217" s="33"/>
      <c r="D217" s="76" t="s">
        <v>217</v>
      </c>
      <c r="E217" s="132"/>
      <c r="F217" s="132"/>
      <c r="G217" s="159"/>
      <c r="H217" s="133">
        <f t="shared" si="69"/>
        <v>0</v>
      </c>
      <c r="I217" s="132"/>
      <c r="J217" s="132"/>
      <c r="K217" s="133">
        <f t="shared" si="70"/>
        <v>0</v>
      </c>
      <c r="L217" s="132"/>
      <c r="M217" s="132"/>
      <c r="N217" s="133">
        <f t="shared" si="71"/>
        <v>0</v>
      </c>
      <c r="O217" s="132"/>
      <c r="P217" s="132"/>
    </row>
    <row r="218" spans="1:16" s="73" customFormat="1" hidden="1">
      <c r="A218" s="75"/>
      <c r="B218" s="75" t="str">
        <f t="shared" si="62"/>
        <v>b</v>
      </c>
      <c r="C218" s="33"/>
      <c r="D218" s="76" t="s">
        <v>218</v>
      </c>
      <c r="E218" s="132"/>
      <c r="F218" s="132"/>
      <c r="G218" s="159"/>
      <c r="H218" s="133">
        <f t="shared" si="69"/>
        <v>0</v>
      </c>
      <c r="I218" s="132"/>
      <c r="J218" s="132"/>
      <c r="K218" s="133">
        <f t="shared" si="70"/>
        <v>0</v>
      </c>
      <c r="L218" s="132"/>
      <c r="M218" s="132"/>
      <c r="N218" s="133">
        <f t="shared" si="71"/>
        <v>0</v>
      </c>
      <c r="O218" s="132"/>
      <c r="P218" s="132"/>
    </row>
    <row r="219" spans="1:16" s="73" customFormat="1" hidden="1">
      <c r="A219" s="75"/>
      <c r="B219" s="75" t="str">
        <f t="shared" si="62"/>
        <v>b</v>
      </c>
      <c r="C219" s="33"/>
      <c r="D219" s="76" t="s">
        <v>219</v>
      </c>
      <c r="E219" s="131"/>
      <c r="F219" s="131"/>
      <c r="G219" s="163"/>
      <c r="H219" s="133">
        <f t="shared" si="69"/>
        <v>0</v>
      </c>
      <c r="I219" s="131"/>
      <c r="J219" s="131"/>
      <c r="K219" s="133">
        <f t="shared" si="70"/>
        <v>0</v>
      </c>
      <c r="L219" s="131"/>
      <c r="M219" s="131"/>
      <c r="N219" s="133">
        <f t="shared" si="71"/>
        <v>0</v>
      </c>
      <c r="O219" s="131"/>
      <c r="P219" s="131"/>
    </row>
    <row r="220" spans="1:16" s="73" customFormat="1" hidden="1">
      <c r="A220" s="75"/>
      <c r="B220" s="75" t="str">
        <f t="shared" si="62"/>
        <v>b</v>
      </c>
      <c r="C220" s="33"/>
      <c r="D220" s="76" t="s">
        <v>214</v>
      </c>
      <c r="E220" s="129"/>
      <c r="F220" s="129"/>
      <c r="G220" s="166"/>
      <c r="H220" s="133">
        <f t="shared" si="69"/>
        <v>0</v>
      </c>
      <c r="I220" s="129"/>
      <c r="J220" s="129"/>
      <c r="K220" s="133">
        <f t="shared" si="70"/>
        <v>0</v>
      </c>
      <c r="L220" s="129"/>
      <c r="M220" s="129"/>
      <c r="N220" s="133">
        <f t="shared" si="71"/>
        <v>0</v>
      </c>
      <c r="O220" s="129"/>
      <c r="P220" s="129"/>
    </row>
    <row r="221" spans="1:16" s="73" customFormat="1" ht="23.25" hidden="1" customHeight="1">
      <c r="A221" s="75"/>
      <c r="B221" s="75" t="str">
        <f t="shared" si="62"/>
        <v>b</v>
      </c>
      <c r="C221" s="38"/>
      <c r="D221" s="81" t="s">
        <v>220</v>
      </c>
      <c r="E221" s="130"/>
      <c r="F221" s="130"/>
      <c r="G221" s="164"/>
      <c r="H221" s="133">
        <f t="shared" si="69"/>
        <v>0</v>
      </c>
      <c r="I221" s="130"/>
      <c r="J221" s="130"/>
      <c r="K221" s="133">
        <f t="shared" si="70"/>
        <v>0</v>
      </c>
      <c r="L221" s="130"/>
      <c r="M221" s="130"/>
      <c r="N221" s="133">
        <f t="shared" si="71"/>
        <v>0</v>
      </c>
      <c r="O221" s="130"/>
      <c r="P221" s="130"/>
    </row>
    <row r="222" spans="1:16" s="73" customFormat="1" hidden="1">
      <c r="A222" s="75" t="s">
        <v>164</v>
      </c>
      <c r="B222" s="75" t="str">
        <f t="shared" si="62"/>
        <v>b</v>
      </c>
      <c r="C222" s="31"/>
      <c r="D222" s="58" t="s">
        <v>221</v>
      </c>
      <c r="E222" s="131">
        <f>E223+E231</f>
        <v>0</v>
      </c>
      <c r="F222" s="131">
        <f t="shared" ref="F222:P222" si="72">F223+F231</f>
        <v>0</v>
      </c>
      <c r="G222" s="163">
        <f t="shared" si="72"/>
        <v>0</v>
      </c>
      <c r="H222" s="131">
        <f t="shared" si="72"/>
        <v>0</v>
      </c>
      <c r="I222" s="131">
        <f t="shared" si="72"/>
        <v>0</v>
      </c>
      <c r="J222" s="131">
        <f t="shared" si="72"/>
        <v>0</v>
      </c>
      <c r="K222" s="131">
        <f t="shared" si="72"/>
        <v>0</v>
      </c>
      <c r="L222" s="131">
        <f t="shared" si="72"/>
        <v>0</v>
      </c>
      <c r="M222" s="131">
        <f t="shared" si="72"/>
        <v>0</v>
      </c>
      <c r="N222" s="131">
        <f t="shared" si="72"/>
        <v>0</v>
      </c>
      <c r="O222" s="131">
        <f t="shared" si="72"/>
        <v>0</v>
      </c>
      <c r="P222" s="131">
        <f t="shared" si="72"/>
        <v>0</v>
      </c>
    </row>
    <row r="223" spans="1:16" s="73" customFormat="1" hidden="1">
      <c r="A223" s="75"/>
      <c r="B223" s="75" t="str">
        <f t="shared" si="62"/>
        <v>b</v>
      </c>
      <c r="C223" s="38"/>
      <c r="D223" s="81" t="s">
        <v>207</v>
      </c>
      <c r="E223" s="131">
        <f t="shared" ref="E223:P223" si="73">SUM(E224:E230)</f>
        <v>0</v>
      </c>
      <c r="F223" s="131">
        <f t="shared" si="73"/>
        <v>0</v>
      </c>
      <c r="G223" s="163">
        <f t="shared" si="73"/>
        <v>0</v>
      </c>
      <c r="H223" s="131">
        <f t="shared" si="73"/>
        <v>0</v>
      </c>
      <c r="I223" s="131">
        <f t="shared" si="73"/>
        <v>0</v>
      </c>
      <c r="J223" s="131">
        <f t="shared" si="73"/>
        <v>0</v>
      </c>
      <c r="K223" s="131">
        <f t="shared" si="73"/>
        <v>0</v>
      </c>
      <c r="L223" s="131">
        <f t="shared" si="73"/>
        <v>0</v>
      </c>
      <c r="M223" s="131">
        <f t="shared" si="73"/>
        <v>0</v>
      </c>
      <c r="N223" s="131">
        <f t="shared" si="73"/>
        <v>0</v>
      </c>
      <c r="O223" s="131">
        <f t="shared" si="73"/>
        <v>0</v>
      </c>
      <c r="P223" s="131">
        <f t="shared" si="73"/>
        <v>0</v>
      </c>
    </row>
    <row r="224" spans="1:16" s="73" customFormat="1" hidden="1">
      <c r="A224" s="75"/>
      <c r="B224" s="75" t="str">
        <f t="shared" si="62"/>
        <v>b</v>
      </c>
      <c r="C224" s="33"/>
      <c r="D224" s="76" t="s">
        <v>208</v>
      </c>
      <c r="E224" s="131"/>
      <c r="F224" s="131"/>
      <c r="G224" s="163"/>
      <c r="H224" s="133">
        <f t="shared" ref="H224:H230" si="74">SUM(I224:J224)</f>
        <v>0</v>
      </c>
      <c r="I224" s="131"/>
      <c r="J224" s="131"/>
      <c r="K224" s="133">
        <f t="shared" ref="K224:K230" si="75">SUM(L224:M224)</f>
        <v>0</v>
      </c>
      <c r="L224" s="131"/>
      <c r="M224" s="131"/>
      <c r="N224" s="133">
        <f t="shared" ref="N224:N230" si="76">SUM(O224:P224)</f>
        <v>0</v>
      </c>
      <c r="O224" s="131"/>
      <c r="P224" s="131"/>
    </row>
    <row r="225" spans="1:19" s="73" customFormat="1" hidden="1">
      <c r="A225" s="75"/>
      <c r="B225" s="75" t="str">
        <f t="shared" si="62"/>
        <v>b</v>
      </c>
      <c r="C225" s="33"/>
      <c r="D225" s="76" t="s">
        <v>222</v>
      </c>
      <c r="E225" s="131"/>
      <c r="F225" s="131"/>
      <c r="G225" s="163"/>
      <c r="H225" s="133">
        <f t="shared" si="74"/>
        <v>0</v>
      </c>
      <c r="I225" s="131"/>
      <c r="J225" s="131"/>
      <c r="K225" s="133">
        <f t="shared" si="75"/>
        <v>0</v>
      </c>
      <c r="L225" s="131"/>
      <c r="M225" s="131"/>
      <c r="N225" s="133">
        <f t="shared" si="76"/>
        <v>0</v>
      </c>
      <c r="O225" s="131"/>
      <c r="P225" s="131"/>
    </row>
    <row r="226" spans="1:19" s="73" customFormat="1" hidden="1">
      <c r="A226" s="75"/>
      <c r="B226" s="75" t="str">
        <f t="shared" si="62"/>
        <v>b</v>
      </c>
      <c r="C226" s="33"/>
      <c r="D226" s="76" t="s">
        <v>216</v>
      </c>
      <c r="E226" s="131"/>
      <c r="F226" s="131"/>
      <c r="G226" s="163"/>
      <c r="H226" s="133">
        <f t="shared" si="74"/>
        <v>0</v>
      </c>
      <c r="I226" s="131"/>
      <c r="J226" s="131"/>
      <c r="K226" s="133">
        <f t="shared" si="75"/>
        <v>0</v>
      </c>
      <c r="L226" s="131"/>
      <c r="M226" s="131"/>
      <c r="N226" s="133">
        <f t="shared" si="76"/>
        <v>0</v>
      </c>
      <c r="O226" s="131"/>
      <c r="P226" s="131"/>
    </row>
    <row r="227" spans="1:19" s="73" customFormat="1" ht="36" hidden="1">
      <c r="A227" s="75"/>
      <c r="B227" s="75" t="str">
        <f t="shared" si="62"/>
        <v>b</v>
      </c>
      <c r="C227" s="33"/>
      <c r="D227" s="76" t="s">
        <v>223</v>
      </c>
      <c r="E227" s="131"/>
      <c r="F227" s="131"/>
      <c r="G227" s="163"/>
      <c r="H227" s="133">
        <f t="shared" si="74"/>
        <v>0</v>
      </c>
      <c r="I227" s="131"/>
      <c r="J227" s="131"/>
      <c r="K227" s="133">
        <f t="shared" si="75"/>
        <v>0</v>
      </c>
      <c r="L227" s="131"/>
      <c r="M227" s="131"/>
      <c r="N227" s="133">
        <f t="shared" si="76"/>
        <v>0</v>
      </c>
      <c r="O227" s="131"/>
      <c r="P227" s="131"/>
    </row>
    <row r="228" spans="1:19" s="73" customFormat="1" hidden="1">
      <c r="A228" s="75"/>
      <c r="B228" s="75" t="str">
        <f t="shared" si="62"/>
        <v>b</v>
      </c>
      <c r="C228" s="33"/>
      <c r="D228" s="76" t="s">
        <v>224</v>
      </c>
      <c r="E228" s="131"/>
      <c r="F228" s="131"/>
      <c r="G228" s="163"/>
      <c r="H228" s="133">
        <f t="shared" si="74"/>
        <v>0</v>
      </c>
      <c r="I228" s="131"/>
      <c r="J228" s="131"/>
      <c r="K228" s="133">
        <f t="shared" si="75"/>
        <v>0</v>
      </c>
      <c r="L228" s="131"/>
      <c r="M228" s="131"/>
      <c r="N228" s="133">
        <f t="shared" si="76"/>
        <v>0</v>
      </c>
      <c r="O228" s="131"/>
      <c r="P228" s="131"/>
    </row>
    <row r="229" spans="1:19" s="73" customFormat="1" hidden="1">
      <c r="A229" s="75"/>
      <c r="B229" s="75" t="str">
        <f t="shared" si="62"/>
        <v>b</v>
      </c>
      <c r="C229" s="33"/>
      <c r="D229" s="76" t="s">
        <v>219</v>
      </c>
      <c r="E229" s="130"/>
      <c r="F229" s="130"/>
      <c r="G229" s="164"/>
      <c r="H229" s="133">
        <f t="shared" si="74"/>
        <v>0</v>
      </c>
      <c r="I229" s="130"/>
      <c r="J229" s="130"/>
      <c r="K229" s="133">
        <f t="shared" si="75"/>
        <v>0</v>
      </c>
      <c r="L229" s="130"/>
      <c r="M229" s="130"/>
      <c r="N229" s="133">
        <f t="shared" si="76"/>
        <v>0</v>
      </c>
      <c r="O229" s="130"/>
      <c r="P229" s="130"/>
    </row>
    <row r="230" spans="1:19" s="73" customFormat="1" hidden="1">
      <c r="A230" s="75"/>
      <c r="B230" s="75" t="str">
        <f t="shared" si="62"/>
        <v>b</v>
      </c>
      <c r="C230" s="33"/>
      <c r="D230" s="76" t="s">
        <v>225</v>
      </c>
      <c r="E230" s="131"/>
      <c r="F230" s="131"/>
      <c r="G230" s="163"/>
      <c r="H230" s="133">
        <f t="shared" si="74"/>
        <v>0</v>
      </c>
      <c r="I230" s="131"/>
      <c r="J230" s="131"/>
      <c r="K230" s="133">
        <f t="shared" si="75"/>
        <v>0</v>
      </c>
      <c r="L230" s="131"/>
      <c r="M230" s="131"/>
      <c r="N230" s="133">
        <f t="shared" si="76"/>
        <v>0</v>
      </c>
      <c r="O230" s="131"/>
      <c r="P230" s="131"/>
    </row>
    <row r="231" spans="1:19" s="73" customFormat="1" hidden="1">
      <c r="A231" s="75"/>
      <c r="B231" s="75" t="str">
        <f t="shared" si="62"/>
        <v>b</v>
      </c>
      <c r="C231" s="38"/>
      <c r="D231" s="81" t="s">
        <v>226</v>
      </c>
      <c r="E231" s="131">
        <f t="shared" ref="E231:P231" si="77">SUM(E232:E238)</f>
        <v>0</v>
      </c>
      <c r="F231" s="131">
        <f t="shared" si="77"/>
        <v>0</v>
      </c>
      <c r="G231" s="163">
        <f t="shared" si="77"/>
        <v>0</v>
      </c>
      <c r="H231" s="131">
        <f t="shared" si="77"/>
        <v>0</v>
      </c>
      <c r="I231" s="131">
        <f t="shared" si="77"/>
        <v>0</v>
      </c>
      <c r="J231" s="131">
        <f t="shared" si="77"/>
        <v>0</v>
      </c>
      <c r="K231" s="131">
        <f t="shared" si="77"/>
        <v>0</v>
      </c>
      <c r="L231" s="131">
        <f t="shared" si="77"/>
        <v>0</v>
      </c>
      <c r="M231" s="131">
        <f t="shared" si="77"/>
        <v>0</v>
      </c>
      <c r="N231" s="131">
        <f t="shared" si="77"/>
        <v>0</v>
      </c>
      <c r="O231" s="131">
        <f t="shared" si="77"/>
        <v>0</v>
      </c>
      <c r="P231" s="131">
        <f t="shared" si="77"/>
        <v>0</v>
      </c>
    </row>
    <row r="232" spans="1:19" s="73" customFormat="1" hidden="1">
      <c r="A232" s="75"/>
      <c r="B232" s="75" t="str">
        <f t="shared" si="62"/>
        <v>b</v>
      </c>
      <c r="C232" s="33"/>
      <c r="D232" s="76" t="s">
        <v>227</v>
      </c>
      <c r="E232" s="131"/>
      <c r="F232" s="131"/>
      <c r="G232" s="163"/>
      <c r="H232" s="133">
        <f t="shared" ref="H232:H238" si="78">SUM(I232:J232)</f>
        <v>0</v>
      </c>
      <c r="I232" s="131"/>
      <c r="J232" s="131"/>
      <c r="K232" s="133">
        <f t="shared" ref="K232:K238" si="79">SUM(L232:M232)</f>
        <v>0</v>
      </c>
      <c r="L232" s="131"/>
      <c r="M232" s="131"/>
      <c r="N232" s="133">
        <f t="shared" ref="N232:N238" si="80">SUM(O232:P232)</f>
        <v>0</v>
      </c>
      <c r="O232" s="131"/>
      <c r="P232" s="131"/>
    </row>
    <row r="233" spans="1:19" s="73" customFormat="1" hidden="1">
      <c r="A233" s="75"/>
      <c r="B233" s="75" t="str">
        <f t="shared" si="62"/>
        <v>b</v>
      </c>
      <c r="C233" s="33"/>
      <c r="D233" s="76" t="s">
        <v>222</v>
      </c>
      <c r="E233" s="131"/>
      <c r="F233" s="131"/>
      <c r="G233" s="163"/>
      <c r="H233" s="133">
        <f t="shared" si="78"/>
        <v>0</v>
      </c>
      <c r="I233" s="131"/>
      <c r="J233" s="131"/>
      <c r="K233" s="133">
        <f t="shared" si="79"/>
        <v>0</v>
      </c>
      <c r="L233" s="131"/>
      <c r="M233" s="131"/>
      <c r="N233" s="133">
        <f t="shared" si="80"/>
        <v>0</v>
      </c>
      <c r="O233" s="131"/>
      <c r="P233" s="131"/>
    </row>
    <row r="234" spans="1:19" s="73" customFormat="1" hidden="1">
      <c r="A234" s="75"/>
      <c r="B234" s="75" t="str">
        <f t="shared" si="62"/>
        <v>b</v>
      </c>
      <c r="C234" s="33"/>
      <c r="D234" s="76" t="s">
        <v>216</v>
      </c>
      <c r="E234" s="131"/>
      <c r="F234" s="131"/>
      <c r="G234" s="163"/>
      <c r="H234" s="133">
        <f t="shared" si="78"/>
        <v>0</v>
      </c>
      <c r="I234" s="131"/>
      <c r="J234" s="131"/>
      <c r="K234" s="133">
        <f t="shared" si="79"/>
        <v>0</v>
      </c>
      <c r="L234" s="131"/>
      <c r="M234" s="131"/>
      <c r="N234" s="133">
        <f t="shared" si="80"/>
        <v>0</v>
      </c>
      <c r="O234" s="131"/>
      <c r="P234" s="131"/>
    </row>
    <row r="235" spans="1:19" s="73" customFormat="1" ht="36" hidden="1">
      <c r="A235" s="75"/>
      <c r="B235" s="75" t="str">
        <f t="shared" si="62"/>
        <v>b</v>
      </c>
      <c r="C235" s="33"/>
      <c r="D235" s="76" t="s">
        <v>223</v>
      </c>
      <c r="E235" s="131"/>
      <c r="F235" s="131"/>
      <c r="G235" s="163"/>
      <c r="H235" s="133">
        <f t="shared" si="78"/>
        <v>0</v>
      </c>
      <c r="I235" s="131"/>
      <c r="J235" s="131"/>
      <c r="K235" s="133">
        <f t="shared" si="79"/>
        <v>0</v>
      </c>
      <c r="L235" s="131"/>
      <c r="M235" s="131"/>
      <c r="N235" s="133">
        <f t="shared" si="80"/>
        <v>0</v>
      </c>
      <c r="O235" s="131"/>
      <c r="P235" s="131"/>
    </row>
    <row r="236" spans="1:19" s="73" customFormat="1" hidden="1">
      <c r="A236" s="75"/>
      <c r="B236" s="75" t="str">
        <f t="shared" si="62"/>
        <v>b</v>
      </c>
      <c r="C236" s="33"/>
      <c r="D236" s="76" t="s">
        <v>228</v>
      </c>
      <c r="E236" s="131"/>
      <c r="F236" s="131"/>
      <c r="G236" s="163"/>
      <c r="H236" s="133">
        <f t="shared" si="78"/>
        <v>0</v>
      </c>
      <c r="I236" s="131"/>
      <c r="J236" s="131"/>
      <c r="K236" s="133">
        <f t="shared" si="79"/>
        <v>0</v>
      </c>
      <c r="L236" s="131"/>
      <c r="M236" s="131"/>
      <c r="N236" s="133">
        <f t="shared" si="80"/>
        <v>0</v>
      </c>
      <c r="O236" s="131"/>
      <c r="P236" s="131"/>
    </row>
    <row r="237" spans="1:19" s="73" customFormat="1" hidden="1">
      <c r="A237" s="75"/>
      <c r="B237" s="75" t="str">
        <f t="shared" si="62"/>
        <v>b</v>
      </c>
      <c r="C237" s="33"/>
      <c r="D237" s="76" t="s">
        <v>219</v>
      </c>
      <c r="E237" s="130"/>
      <c r="F237" s="130"/>
      <c r="G237" s="164"/>
      <c r="H237" s="133">
        <f t="shared" si="78"/>
        <v>0</v>
      </c>
      <c r="I237" s="130"/>
      <c r="J237" s="130"/>
      <c r="K237" s="133">
        <f t="shared" si="79"/>
        <v>0</v>
      </c>
      <c r="L237" s="130"/>
      <c r="M237" s="130"/>
      <c r="N237" s="133">
        <f t="shared" si="80"/>
        <v>0</v>
      </c>
      <c r="O237" s="130"/>
      <c r="P237" s="130"/>
    </row>
    <row r="238" spans="1:19" s="73" customFormat="1" hidden="1">
      <c r="A238" s="75"/>
      <c r="B238" s="75" t="str">
        <f t="shared" si="62"/>
        <v>b</v>
      </c>
      <c r="C238" s="144"/>
      <c r="D238" s="145" t="s">
        <v>225</v>
      </c>
      <c r="E238" s="146"/>
      <c r="F238" s="146"/>
      <c r="G238" s="169"/>
      <c r="H238" s="147">
        <f t="shared" si="78"/>
        <v>0</v>
      </c>
      <c r="I238" s="146"/>
      <c r="J238" s="146"/>
      <c r="K238" s="147">
        <f t="shared" si="79"/>
        <v>0</v>
      </c>
      <c r="L238" s="146"/>
      <c r="M238" s="146"/>
      <c r="N238" s="147">
        <f t="shared" si="80"/>
        <v>0</v>
      </c>
      <c r="O238" s="146"/>
      <c r="P238" s="146"/>
    </row>
    <row r="239" spans="1:19" s="86" customFormat="1">
      <c r="A239" s="84"/>
      <c r="B239" s="84"/>
      <c r="C239" s="62"/>
      <c r="D239" s="62"/>
      <c r="E239" s="125"/>
      <c r="F239" s="62"/>
      <c r="G239" s="123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</row>
    <row r="240" spans="1:19" s="86" customFormat="1">
      <c r="A240" s="84"/>
      <c r="B240" s="84"/>
      <c r="C240" s="62"/>
      <c r="D240" s="62"/>
      <c r="E240" s="125"/>
      <c r="F240" s="62"/>
      <c r="G240" s="123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</row>
    <row r="241" spans="1:19" s="86" customFormat="1">
      <c r="A241" s="84"/>
      <c r="B241" s="84"/>
      <c r="C241" s="62"/>
      <c r="D241" s="62"/>
      <c r="E241" s="125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</row>
    <row r="242" spans="1:19" s="86" customFormat="1" ht="36.75" customHeight="1">
      <c r="A242" s="84"/>
      <c r="B242" s="84"/>
      <c r="C242" s="174" t="s">
        <v>341</v>
      </c>
      <c r="D242" s="174"/>
      <c r="E242" s="125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</row>
    <row r="243" spans="1:19" s="86" customFormat="1" ht="39" customHeight="1">
      <c r="A243" s="84"/>
      <c r="B243" s="84"/>
      <c r="C243" s="175" t="s">
        <v>342</v>
      </c>
      <c r="D243" s="175"/>
      <c r="E243" s="125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</row>
    <row r="244" spans="1:19" s="86" customFormat="1">
      <c r="A244" s="84"/>
      <c r="B244" s="84"/>
      <c r="C244" s="95"/>
      <c r="D244" s="96"/>
      <c r="E244" s="125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</row>
    <row r="245" spans="1:19" s="86" customFormat="1">
      <c r="A245" s="84"/>
      <c r="B245" s="84"/>
      <c r="C245" s="62"/>
      <c r="D245" s="62"/>
      <c r="E245" s="125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</row>
    <row r="246" spans="1:19" s="86" customFormat="1">
      <c r="A246" s="84"/>
      <c r="B246" s="84"/>
      <c r="C246" s="172"/>
      <c r="D246" s="172"/>
      <c r="E246" s="125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</row>
    <row r="247" spans="1:19" s="86" customFormat="1">
      <c r="A247" s="84"/>
      <c r="B247" s="84"/>
      <c r="C247" s="62"/>
      <c r="D247" s="62"/>
      <c r="E247" s="125"/>
      <c r="F247" s="62"/>
      <c r="G247" s="62" t="s">
        <v>343</v>
      </c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</row>
  </sheetData>
  <autoFilter ref="A5:S238">
    <filterColumn colId="1">
      <filters>
        <filter val="a"/>
      </filters>
    </filterColumn>
  </autoFilter>
  <mergeCells count="5">
    <mergeCell ref="C2:D2"/>
    <mergeCell ref="C3:D3"/>
    <mergeCell ref="C242:D242"/>
    <mergeCell ref="C243:D243"/>
    <mergeCell ref="C246:D246"/>
  </mergeCells>
  <printOptions horizontalCentered="1"/>
  <pageMargins left="0.19" right="0.26" top="0.37" bottom="0.38" header="0.3" footer="0.3"/>
  <pageSetup scale="46" fitToHeight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B2:AD23"/>
  <sheetViews>
    <sheetView view="pageBreakPreview" zoomScale="80" zoomScaleNormal="80" zoomScaleSheetLayoutView="8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Q19" sqref="Q19"/>
    </sheetView>
  </sheetViews>
  <sheetFormatPr defaultRowHeight="12.75"/>
  <cols>
    <col min="1" max="1" width="4.7109375" style="41" customWidth="1"/>
    <col min="2" max="2" width="9.140625" style="41"/>
    <col min="3" max="3" width="41.85546875" style="41" customWidth="1"/>
    <col min="4" max="4" width="7" style="41" customWidth="1"/>
    <col min="5" max="5" width="9.28515625" style="41" bestFit="1" customWidth="1"/>
    <col min="6" max="7" width="9.28515625" style="41" hidden="1" customWidth="1"/>
    <col min="8" max="8" width="12.28515625" style="41" customWidth="1"/>
    <col min="9" max="9" width="9.28515625" style="41" bestFit="1" customWidth="1"/>
    <col min="10" max="10" width="10" style="41" customWidth="1"/>
    <col min="11" max="11" width="9.28515625" style="41" bestFit="1" customWidth="1"/>
    <col min="12" max="12" width="11.140625" style="41" customWidth="1"/>
    <col min="13" max="15" width="9.28515625" style="41" bestFit="1" customWidth="1"/>
    <col min="16" max="16" width="9.28515625" style="41" hidden="1" customWidth="1"/>
    <col min="17" max="20" width="9.28515625" style="41" bestFit="1" customWidth="1"/>
    <col min="21" max="21" width="9.85546875" style="41" bestFit="1" customWidth="1"/>
    <col min="22" max="26" width="9.28515625" style="41" bestFit="1" customWidth="1"/>
    <col min="27" max="27" width="10.85546875" style="41" bestFit="1" customWidth="1"/>
    <col min="28" max="30" width="9.28515625" style="41" bestFit="1" customWidth="1"/>
    <col min="31" max="16384" width="9.140625" style="41"/>
  </cols>
  <sheetData>
    <row r="2" spans="2:30" s="91" customFormat="1" ht="24.75" customHeight="1">
      <c r="B2" s="176" t="s">
        <v>260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</row>
    <row r="3" spans="2:30" s="91" customFormat="1" ht="27" customHeight="1">
      <c r="B3" s="176" t="s">
        <v>254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</row>
    <row r="4" spans="2:30" s="91" customFormat="1" ht="36" customHeight="1">
      <c r="AC4" s="178" t="s">
        <v>236</v>
      </c>
      <c r="AD4" s="178"/>
    </row>
    <row r="5" spans="2:30" ht="28.5" customHeight="1">
      <c r="B5" s="183" t="s">
        <v>253</v>
      </c>
      <c r="C5" s="183" t="s">
        <v>246</v>
      </c>
      <c r="D5" s="177" t="s">
        <v>327</v>
      </c>
      <c r="E5" s="177"/>
      <c r="F5" s="177"/>
      <c r="G5" s="177"/>
      <c r="H5" s="177"/>
      <c r="I5" s="177"/>
      <c r="J5" s="177"/>
      <c r="K5" s="177"/>
      <c r="L5" s="177"/>
      <c r="M5" s="177" t="s">
        <v>328</v>
      </c>
      <c r="N5" s="177"/>
      <c r="O5" s="177"/>
      <c r="P5" s="177"/>
      <c r="Q5" s="177"/>
      <c r="R5" s="177"/>
      <c r="S5" s="177"/>
      <c r="T5" s="177"/>
      <c r="U5" s="177"/>
      <c r="V5" s="177" t="s">
        <v>329</v>
      </c>
      <c r="W5" s="177"/>
      <c r="X5" s="177"/>
      <c r="Y5" s="177"/>
      <c r="Z5" s="177"/>
      <c r="AA5" s="177"/>
      <c r="AB5" s="177"/>
      <c r="AC5" s="177"/>
      <c r="AD5" s="177"/>
    </row>
    <row r="6" spans="2:30" ht="22.5" customHeight="1">
      <c r="B6" s="184"/>
      <c r="C6" s="184"/>
      <c r="D6" s="182" t="s">
        <v>247</v>
      </c>
      <c r="E6" s="180" t="s">
        <v>250</v>
      </c>
      <c r="F6" s="181"/>
      <c r="G6" s="181"/>
      <c r="H6" s="42" t="s">
        <v>251</v>
      </c>
      <c r="I6" s="180" t="s">
        <v>252</v>
      </c>
      <c r="J6" s="181"/>
      <c r="K6" s="181"/>
      <c r="L6" s="181"/>
      <c r="M6" s="182" t="s">
        <v>247</v>
      </c>
      <c r="N6" s="180" t="s">
        <v>250</v>
      </c>
      <c r="O6" s="181"/>
      <c r="P6" s="181"/>
      <c r="Q6" s="42" t="s">
        <v>251</v>
      </c>
      <c r="R6" s="180" t="s">
        <v>252</v>
      </c>
      <c r="S6" s="181"/>
      <c r="T6" s="181"/>
      <c r="U6" s="181"/>
      <c r="V6" s="182" t="s">
        <v>247</v>
      </c>
      <c r="W6" s="180" t="s">
        <v>250</v>
      </c>
      <c r="X6" s="181"/>
      <c r="Y6" s="181"/>
      <c r="Z6" s="42" t="s">
        <v>251</v>
      </c>
      <c r="AA6" s="180" t="s">
        <v>252</v>
      </c>
      <c r="AB6" s="181"/>
      <c r="AC6" s="181"/>
      <c r="AD6" s="181"/>
    </row>
    <row r="7" spans="2:30" ht="105" customHeight="1">
      <c r="B7" s="185"/>
      <c r="C7" s="185"/>
      <c r="D7" s="182"/>
      <c r="E7" s="43" t="s">
        <v>5</v>
      </c>
      <c r="F7" s="43" t="s">
        <v>6</v>
      </c>
      <c r="G7" s="43" t="s">
        <v>10</v>
      </c>
      <c r="H7" s="43" t="s">
        <v>248</v>
      </c>
      <c r="I7" s="43" t="s">
        <v>8</v>
      </c>
      <c r="J7" s="43" t="s">
        <v>7</v>
      </c>
      <c r="K7" s="43" t="s">
        <v>9</v>
      </c>
      <c r="L7" s="43" t="s">
        <v>249</v>
      </c>
      <c r="M7" s="182"/>
      <c r="N7" s="43" t="s">
        <v>5</v>
      </c>
      <c r="O7" s="43" t="s">
        <v>6</v>
      </c>
      <c r="P7" s="43" t="s">
        <v>10</v>
      </c>
      <c r="Q7" s="43" t="s">
        <v>248</v>
      </c>
      <c r="R7" s="43" t="s">
        <v>8</v>
      </c>
      <c r="S7" s="43" t="s">
        <v>7</v>
      </c>
      <c r="T7" s="43" t="s">
        <v>9</v>
      </c>
      <c r="U7" s="43" t="s">
        <v>249</v>
      </c>
      <c r="V7" s="182"/>
      <c r="W7" s="43" t="s">
        <v>5</v>
      </c>
      <c r="X7" s="43" t="s">
        <v>6</v>
      </c>
      <c r="Y7" s="43" t="s">
        <v>10</v>
      </c>
      <c r="Z7" s="43" t="s">
        <v>248</v>
      </c>
      <c r="AA7" s="43" t="s">
        <v>8</v>
      </c>
      <c r="AB7" s="43" t="s">
        <v>7</v>
      </c>
      <c r="AC7" s="43" t="s">
        <v>9</v>
      </c>
      <c r="AD7" s="43" t="s">
        <v>249</v>
      </c>
    </row>
    <row r="8" spans="2:30" ht="20.25" customHeight="1">
      <c r="B8" s="44">
        <v>1</v>
      </c>
      <c r="C8" s="45" t="s">
        <v>347</v>
      </c>
      <c r="D8" s="46">
        <v>1</v>
      </c>
      <c r="E8" s="46">
        <v>2600</v>
      </c>
      <c r="F8" s="46"/>
      <c r="G8" s="46"/>
      <c r="H8" s="46">
        <f>D8*E8</f>
        <v>2600</v>
      </c>
      <c r="I8" s="46">
        <v>2600</v>
      </c>
      <c r="J8" s="46"/>
      <c r="K8" s="46"/>
      <c r="L8" s="46">
        <f>SUM(I8:K8)+H8*12</f>
        <v>33800</v>
      </c>
      <c r="M8" s="46">
        <v>1</v>
      </c>
      <c r="N8" s="46">
        <v>2600</v>
      </c>
      <c r="O8" s="46"/>
      <c r="P8" s="46"/>
      <c r="Q8" s="46">
        <f>M8*N8</f>
        <v>2600</v>
      </c>
      <c r="R8" s="46"/>
      <c r="S8" s="46">
        <v>2600</v>
      </c>
      <c r="T8" s="49"/>
      <c r="U8" s="46">
        <f>SUM(R8:T8)+Q8*12</f>
        <v>33800</v>
      </c>
      <c r="V8" s="46"/>
      <c r="W8" s="49"/>
      <c r="X8" s="49"/>
      <c r="Y8" s="49"/>
      <c r="Z8" s="46">
        <f>V8*W8</f>
        <v>0</v>
      </c>
      <c r="AA8" s="46">
        <f>2000*12</f>
        <v>24000</v>
      </c>
      <c r="AB8" s="49"/>
      <c r="AC8" s="49"/>
      <c r="AD8" s="46">
        <f>SUM(AA8:AC8)+Z8*12</f>
        <v>24000</v>
      </c>
    </row>
    <row r="9" spans="2:30" ht="20.25" customHeight="1">
      <c r="B9" s="47">
        <v>2</v>
      </c>
      <c r="C9" s="45" t="s">
        <v>348</v>
      </c>
      <c r="D9" s="49">
        <v>3</v>
      </c>
      <c r="E9" s="49">
        <v>2300</v>
      </c>
      <c r="F9" s="49"/>
      <c r="G9" s="49"/>
      <c r="H9" s="46">
        <f t="shared" ref="H9:H18" si="0">D9*E9</f>
        <v>6900</v>
      </c>
      <c r="I9" s="49">
        <v>6900</v>
      </c>
      <c r="J9" s="49"/>
      <c r="K9" s="49"/>
      <c r="L9" s="46">
        <f t="shared" ref="L9:L18" si="1">SUM(I9:K9)+H9*12</f>
        <v>89700</v>
      </c>
      <c r="M9" s="49">
        <v>3</v>
      </c>
      <c r="N9" s="49">
        <v>2300</v>
      </c>
      <c r="O9" s="49"/>
      <c r="P9" s="46"/>
      <c r="Q9" s="49">
        <f t="shared" ref="Q9:Q18" si="2">M9*N9</f>
        <v>6900</v>
      </c>
      <c r="R9" s="49"/>
      <c r="S9" s="49">
        <v>6900</v>
      </c>
      <c r="T9" s="49"/>
      <c r="U9" s="46">
        <f t="shared" ref="U9:U18" si="3">SUM(R9:T9)+Q9*12</f>
        <v>89700</v>
      </c>
      <c r="V9" s="49"/>
      <c r="W9" s="49"/>
      <c r="X9" s="49"/>
      <c r="Y9" s="49"/>
      <c r="Z9" s="49">
        <f t="shared" ref="Z9:Z18" si="4">V9*W9</f>
        <v>0</v>
      </c>
      <c r="AA9" s="49">
        <f>1350*12*2</f>
        <v>32400</v>
      </c>
      <c r="AB9" s="49"/>
      <c r="AC9" s="49"/>
      <c r="AD9" s="46">
        <f t="shared" ref="AD9:AD18" si="5">SUM(AA9:AC9)+Z9*12</f>
        <v>32400</v>
      </c>
    </row>
    <row r="10" spans="2:30" ht="20.25" customHeight="1">
      <c r="B10" s="47">
        <v>3</v>
      </c>
      <c r="C10" s="48" t="s">
        <v>349</v>
      </c>
      <c r="D10" s="49">
        <v>1</v>
      </c>
      <c r="E10" s="49">
        <v>2500</v>
      </c>
      <c r="F10" s="49"/>
      <c r="G10" s="49"/>
      <c r="H10" s="46">
        <f t="shared" si="0"/>
        <v>2500</v>
      </c>
      <c r="I10" s="49">
        <v>2500</v>
      </c>
      <c r="J10" s="49"/>
      <c r="K10" s="49"/>
      <c r="L10" s="46">
        <f t="shared" si="1"/>
        <v>32500</v>
      </c>
      <c r="M10" s="49">
        <v>1</v>
      </c>
      <c r="N10" s="49">
        <v>2500</v>
      </c>
      <c r="O10" s="49"/>
      <c r="P10" s="46"/>
      <c r="Q10" s="49">
        <f t="shared" si="2"/>
        <v>2500</v>
      </c>
      <c r="R10" s="49"/>
      <c r="S10" s="49">
        <v>2500</v>
      </c>
      <c r="T10" s="49"/>
      <c r="U10" s="46">
        <f t="shared" si="3"/>
        <v>32500</v>
      </c>
      <c r="V10" s="49"/>
      <c r="W10" s="49"/>
      <c r="X10" s="49"/>
      <c r="Y10" s="49"/>
      <c r="Z10" s="49">
        <f t="shared" si="4"/>
        <v>0</v>
      </c>
      <c r="AA10" s="49">
        <f>1700*12</f>
        <v>20400</v>
      </c>
      <c r="AB10" s="49"/>
      <c r="AC10" s="49"/>
      <c r="AD10" s="46">
        <f t="shared" si="5"/>
        <v>20400</v>
      </c>
    </row>
    <row r="11" spans="2:30" ht="20.25" customHeight="1">
      <c r="B11" s="47">
        <v>4</v>
      </c>
      <c r="C11" s="48" t="s">
        <v>350</v>
      </c>
      <c r="D11" s="49">
        <v>1</v>
      </c>
      <c r="E11" s="49">
        <v>1600</v>
      </c>
      <c r="F11" s="49"/>
      <c r="G11" s="49"/>
      <c r="H11" s="46">
        <f t="shared" si="0"/>
        <v>1600</v>
      </c>
      <c r="I11" s="49">
        <v>1600</v>
      </c>
      <c r="J11" s="49"/>
      <c r="K11" s="49"/>
      <c r="L11" s="46">
        <f t="shared" si="1"/>
        <v>20800</v>
      </c>
      <c r="M11" s="49">
        <v>1</v>
      </c>
      <c r="N11" s="49">
        <v>1600</v>
      </c>
      <c r="O11" s="49"/>
      <c r="P11" s="46"/>
      <c r="Q11" s="49">
        <f t="shared" si="2"/>
        <v>1600</v>
      </c>
      <c r="R11" s="49"/>
      <c r="S11" s="49">
        <v>1600</v>
      </c>
      <c r="T11" s="49"/>
      <c r="U11" s="46">
        <f t="shared" si="3"/>
        <v>20800</v>
      </c>
      <c r="V11" s="49"/>
      <c r="W11" s="49"/>
      <c r="X11" s="49"/>
      <c r="Y11" s="49"/>
      <c r="Z11" s="49">
        <f t="shared" si="4"/>
        <v>0</v>
      </c>
      <c r="AA11" s="49"/>
      <c r="AB11" s="49"/>
      <c r="AC11" s="49"/>
      <c r="AD11" s="46">
        <f t="shared" si="5"/>
        <v>0</v>
      </c>
    </row>
    <row r="12" spans="2:30" ht="20.25" customHeight="1">
      <c r="B12" s="47">
        <v>5</v>
      </c>
      <c r="C12" s="48" t="s">
        <v>351</v>
      </c>
      <c r="D12" s="49">
        <v>7</v>
      </c>
      <c r="E12" s="49">
        <v>1800</v>
      </c>
      <c r="F12" s="49"/>
      <c r="G12" s="49"/>
      <c r="H12" s="46">
        <f t="shared" si="0"/>
        <v>12600</v>
      </c>
      <c r="I12" s="49">
        <v>12600</v>
      </c>
      <c r="J12" s="49"/>
      <c r="K12" s="49"/>
      <c r="L12" s="46">
        <f t="shared" si="1"/>
        <v>163800</v>
      </c>
      <c r="M12" s="49">
        <v>7</v>
      </c>
      <c r="N12" s="49">
        <v>1800</v>
      </c>
      <c r="O12" s="49"/>
      <c r="P12" s="46"/>
      <c r="Q12" s="49">
        <f t="shared" si="2"/>
        <v>12600</v>
      </c>
      <c r="R12" s="49"/>
      <c r="S12" s="49">
        <v>12600</v>
      </c>
      <c r="T12" s="49"/>
      <c r="U12" s="46">
        <f t="shared" si="3"/>
        <v>163800</v>
      </c>
      <c r="V12" s="49"/>
      <c r="W12" s="49"/>
      <c r="X12" s="49"/>
      <c r="Y12" s="49"/>
      <c r="Z12" s="49">
        <f t="shared" si="4"/>
        <v>0</v>
      </c>
      <c r="AA12" s="49">
        <f>(900+500+500+350+250+900+250)*12</f>
        <v>43800</v>
      </c>
      <c r="AB12" s="49"/>
      <c r="AC12" s="49"/>
      <c r="AD12" s="46">
        <f t="shared" si="5"/>
        <v>43800</v>
      </c>
    </row>
    <row r="13" spans="2:30" ht="20.25" customHeight="1">
      <c r="B13" s="47">
        <v>6</v>
      </c>
      <c r="C13" s="48" t="s">
        <v>352</v>
      </c>
      <c r="D13" s="49">
        <v>9</v>
      </c>
      <c r="E13" s="49">
        <v>1600</v>
      </c>
      <c r="F13" s="49"/>
      <c r="G13" s="49"/>
      <c r="H13" s="46">
        <f t="shared" si="0"/>
        <v>14400</v>
      </c>
      <c r="I13" s="49">
        <v>14400</v>
      </c>
      <c r="J13" s="49"/>
      <c r="K13" s="49"/>
      <c r="L13" s="46">
        <f t="shared" si="1"/>
        <v>187200</v>
      </c>
      <c r="M13" s="49">
        <v>9</v>
      </c>
      <c r="N13" s="49">
        <v>1600</v>
      </c>
      <c r="O13" s="49"/>
      <c r="P13" s="46"/>
      <c r="Q13" s="49">
        <f t="shared" si="2"/>
        <v>14400</v>
      </c>
      <c r="R13" s="49"/>
      <c r="S13" s="49">
        <v>14400</v>
      </c>
      <c r="T13" s="49"/>
      <c r="U13" s="46">
        <f t="shared" si="3"/>
        <v>187200</v>
      </c>
      <c r="V13" s="49"/>
      <c r="W13" s="49"/>
      <c r="X13" s="49"/>
      <c r="Y13" s="49"/>
      <c r="Z13" s="49">
        <f t="shared" si="4"/>
        <v>0</v>
      </c>
      <c r="AA13" s="49">
        <f>(1350+500+500+500+250)*12</f>
        <v>37200</v>
      </c>
      <c r="AB13" s="49"/>
      <c r="AC13" s="49"/>
      <c r="AD13" s="46">
        <f t="shared" si="5"/>
        <v>37200</v>
      </c>
    </row>
    <row r="14" spans="2:30" ht="20.25" customHeight="1">
      <c r="B14" s="47">
        <v>7</v>
      </c>
      <c r="C14" s="48" t="s">
        <v>353</v>
      </c>
      <c r="D14" s="49">
        <v>22</v>
      </c>
      <c r="E14" s="49">
        <v>1400</v>
      </c>
      <c r="F14" s="49"/>
      <c r="G14" s="49"/>
      <c r="H14" s="46">
        <f t="shared" si="0"/>
        <v>30800</v>
      </c>
      <c r="I14" s="49">
        <v>30800</v>
      </c>
      <c r="J14" s="49"/>
      <c r="K14" s="49"/>
      <c r="L14" s="46">
        <f t="shared" si="1"/>
        <v>400400</v>
      </c>
      <c r="M14" s="49">
        <v>22</v>
      </c>
      <c r="N14" s="49">
        <v>1400</v>
      </c>
      <c r="O14" s="49"/>
      <c r="P14" s="46"/>
      <c r="Q14" s="49">
        <f t="shared" si="2"/>
        <v>30800</v>
      </c>
      <c r="R14" s="49"/>
      <c r="S14" s="49">
        <v>30800</v>
      </c>
      <c r="T14" s="49"/>
      <c r="U14" s="46">
        <f t="shared" si="3"/>
        <v>400400</v>
      </c>
      <c r="V14" s="49"/>
      <c r="W14" s="49"/>
      <c r="X14" s="49"/>
      <c r="Y14" s="49"/>
      <c r="Z14" s="49">
        <f t="shared" si="4"/>
        <v>0</v>
      </c>
      <c r="AA14" s="49">
        <f>(1300+250*5+200*2)*12</f>
        <v>35400</v>
      </c>
      <c r="AB14" s="49"/>
      <c r="AC14" s="49"/>
      <c r="AD14" s="46">
        <f t="shared" si="5"/>
        <v>35400</v>
      </c>
    </row>
    <row r="15" spans="2:30" ht="20.25" customHeight="1">
      <c r="B15" s="47">
        <v>8</v>
      </c>
      <c r="C15" s="48" t="s">
        <v>354</v>
      </c>
      <c r="D15" s="49">
        <v>62</v>
      </c>
      <c r="E15" s="49">
        <v>1000</v>
      </c>
      <c r="F15" s="49"/>
      <c r="G15" s="49"/>
      <c r="H15" s="46">
        <f t="shared" si="0"/>
        <v>62000</v>
      </c>
      <c r="I15" s="49">
        <v>62000</v>
      </c>
      <c r="J15" s="49"/>
      <c r="K15" s="49"/>
      <c r="L15" s="46">
        <f t="shared" si="1"/>
        <v>806000</v>
      </c>
      <c r="M15" s="49">
        <v>62</v>
      </c>
      <c r="N15" s="49">
        <v>1000</v>
      </c>
      <c r="O15" s="49"/>
      <c r="P15" s="46"/>
      <c r="Q15" s="49">
        <f t="shared" si="2"/>
        <v>62000</v>
      </c>
      <c r="R15" s="49"/>
      <c r="S15" s="49">
        <v>62000</v>
      </c>
      <c r="T15" s="49"/>
      <c r="U15" s="46">
        <f t="shared" si="3"/>
        <v>806000</v>
      </c>
      <c r="V15" s="49"/>
      <c r="W15" s="49"/>
      <c r="X15" s="49"/>
      <c r="Y15" s="49"/>
      <c r="Z15" s="49">
        <f t="shared" si="4"/>
        <v>0</v>
      </c>
      <c r="AA15" s="49">
        <f>250*13*12</f>
        <v>39000</v>
      </c>
      <c r="AB15" s="49"/>
      <c r="AC15" s="49"/>
      <c r="AD15" s="46">
        <f t="shared" si="5"/>
        <v>39000</v>
      </c>
    </row>
    <row r="16" spans="2:30" ht="20.25" customHeight="1">
      <c r="B16" s="47">
        <v>9</v>
      </c>
      <c r="C16" s="48" t="s">
        <v>355</v>
      </c>
      <c r="D16" s="49">
        <v>66</v>
      </c>
      <c r="E16" s="49">
        <v>800</v>
      </c>
      <c r="F16" s="49"/>
      <c r="G16" s="49"/>
      <c r="H16" s="46">
        <f t="shared" si="0"/>
        <v>52800</v>
      </c>
      <c r="I16" s="49">
        <v>52800</v>
      </c>
      <c r="J16" s="49"/>
      <c r="K16" s="49"/>
      <c r="L16" s="46">
        <f t="shared" si="1"/>
        <v>686400</v>
      </c>
      <c r="M16" s="49">
        <v>66</v>
      </c>
      <c r="N16" s="49">
        <v>800</v>
      </c>
      <c r="O16" s="49"/>
      <c r="P16" s="46"/>
      <c r="Q16" s="49">
        <f t="shared" si="2"/>
        <v>52800</v>
      </c>
      <c r="R16" s="49"/>
      <c r="S16" s="49">
        <v>52800</v>
      </c>
      <c r="T16" s="49"/>
      <c r="U16" s="46">
        <f t="shared" si="3"/>
        <v>686400</v>
      </c>
      <c r="V16" s="49"/>
      <c r="W16" s="49"/>
      <c r="X16" s="49"/>
      <c r="Y16" s="49"/>
      <c r="Z16" s="49">
        <f t="shared" si="4"/>
        <v>0</v>
      </c>
      <c r="AA16" s="49">
        <f>10*250*12</f>
        <v>30000</v>
      </c>
      <c r="AB16" s="49"/>
      <c r="AC16" s="49"/>
      <c r="AD16" s="46">
        <f t="shared" si="5"/>
        <v>30000</v>
      </c>
    </row>
    <row r="17" spans="2:30" ht="20.25" customHeight="1">
      <c r="B17" s="47">
        <v>10</v>
      </c>
      <c r="C17" s="48" t="s">
        <v>356</v>
      </c>
      <c r="D17" s="49">
        <v>2</v>
      </c>
      <c r="E17" s="49">
        <v>650</v>
      </c>
      <c r="F17" s="49"/>
      <c r="G17" s="49"/>
      <c r="H17" s="46">
        <f t="shared" si="0"/>
        <v>1300</v>
      </c>
      <c r="I17" s="49">
        <v>1300</v>
      </c>
      <c r="J17" s="49"/>
      <c r="K17" s="49"/>
      <c r="L17" s="46">
        <f t="shared" si="1"/>
        <v>16900</v>
      </c>
      <c r="M17" s="49">
        <v>2</v>
      </c>
      <c r="N17" s="49">
        <v>650</v>
      </c>
      <c r="O17" s="49"/>
      <c r="P17" s="46"/>
      <c r="Q17" s="49">
        <f t="shared" si="2"/>
        <v>1300</v>
      </c>
      <c r="R17" s="49"/>
      <c r="S17" s="49">
        <v>1300</v>
      </c>
      <c r="T17" s="49"/>
      <c r="U17" s="46">
        <f t="shared" si="3"/>
        <v>16900</v>
      </c>
      <c r="V17" s="49"/>
      <c r="W17" s="49"/>
      <c r="X17" s="49"/>
      <c r="Y17" s="49"/>
      <c r="Z17" s="49">
        <f t="shared" si="4"/>
        <v>0</v>
      </c>
      <c r="AA17" s="49"/>
      <c r="AB17" s="49"/>
      <c r="AC17" s="49"/>
      <c r="AD17" s="46">
        <f t="shared" si="5"/>
        <v>0</v>
      </c>
    </row>
    <row r="18" spans="2:30" ht="20.25" customHeight="1">
      <c r="B18" s="47">
        <v>11</v>
      </c>
      <c r="C18" s="48"/>
      <c r="D18" s="49"/>
      <c r="E18" s="49"/>
      <c r="F18" s="49"/>
      <c r="G18" s="49"/>
      <c r="H18" s="46">
        <f t="shared" si="0"/>
        <v>0</v>
      </c>
      <c r="I18" s="49"/>
      <c r="J18" s="49"/>
      <c r="K18" s="49"/>
      <c r="L18" s="46">
        <f t="shared" si="1"/>
        <v>0</v>
      </c>
      <c r="M18" s="49"/>
      <c r="N18" s="49"/>
      <c r="O18" s="49"/>
      <c r="P18" s="46"/>
      <c r="Q18" s="49">
        <f t="shared" si="2"/>
        <v>0</v>
      </c>
      <c r="R18" s="49"/>
      <c r="S18" s="49"/>
      <c r="T18" s="49"/>
      <c r="U18" s="46">
        <f t="shared" si="3"/>
        <v>0</v>
      </c>
      <c r="V18" s="49"/>
      <c r="W18" s="49"/>
      <c r="X18" s="49"/>
      <c r="Y18" s="49"/>
      <c r="Z18" s="49">
        <f t="shared" si="4"/>
        <v>0</v>
      </c>
      <c r="AA18" s="49"/>
      <c r="AB18" s="49"/>
      <c r="AC18" s="49"/>
      <c r="AD18" s="46">
        <f t="shared" si="5"/>
        <v>0</v>
      </c>
    </row>
    <row r="19" spans="2:30" s="90" customFormat="1" ht="43.5" customHeight="1">
      <c r="B19" s="88"/>
      <c r="C19" s="50" t="s">
        <v>245</v>
      </c>
      <c r="D19" s="89">
        <f>SUM(D8:D18)</f>
        <v>174</v>
      </c>
      <c r="E19" s="154">
        <f t="shared" ref="E19:AD19" si="6">SUM(E8:E18)</f>
        <v>16250</v>
      </c>
      <c r="F19" s="154">
        <f t="shared" si="6"/>
        <v>0</v>
      </c>
      <c r="G19" s="154">
        <f t="shared" si="6"/>
        <v>0</v>
      </c>
      <c r="H19" s="154">
        <f t="shared" si="6"/>
        <v>187500</v>
      </c>
      <c r="I19" s="154">
        <f t="shared" si="6"/>
        <v>187500</v>
      </c>
      <c r="J19" s="154">
        <f t="shared" si="6"/>
        <v>0</v>
      </c>
      <c r="K19" s="154">
        <f t="shared" si="6"/>
        <v>0</v>
      </c>
      <c r="L19" s="154">
        <f t="shared" si="6"/>
        <v>2437500</v>
      </c>
      <c r="M19" s="89">
        <f t="shared" si="6"/>
        <v>174</v>
      </c>
      <c r="N19" s="154">
        <f t="shared" si="6"/>
        <v>16250</v>
      </c>
      <c r="O19" s="154">
        <f t="shared" si="6"/>
        <v>0</v>
      </c>
      <c r="P19" s="154">
        <f t="shared" si="6"/>
        <v>0</v>
      </c>
      <c r="Q19" s="154">
        <f t="shared" si="6"/>
        <v>187500</v>
      </c>
      <c r="R19" s="154">
        <f t="shared" si="6"/>
        <v>0</v>
      </c>
      <c r="S19" s="154">
        <f t="shared" si="6"/>
        <v>187500</v>
      </c>
      <c r="T19" s="154">
        <f t="shared" si="6"/>
        <v>0</v>
      </c>
      <c r="U19" s="154">
        <f t="shared" si="6"/>
        <v>2437500</v>
      </c>
      <c r="V19" s="89">
        <f t="shared" si="6"/>
        <v>0</v>
      </c>
      <c r="W19" s="154">
        <f t="shared" si="6"/>
        <v>0</v>
      </c>
      <c r="X19" s="154">
        <f t="shared" si="6"/>
        <v>0</v>
      </c>
      <c r="Y19" s="154">
        <f t="shared" si="6"/>
        <v>0</v>
      </c>
      <c r="Z19" s="154">
        <f t="shared" si="6"/>
        <v>0</v>
      </c>
      <c r="AA19" s="154">
        <f t="shared" si="6"/>
        <v>262200</v>
      </c>
      <c r="AB19" s="154">
        <f t="shared" si="6"/>
        <v>0</v>
      </c>
      <c r="AC19" s="154">
        <f t="shared" si="6"/>
        <v>0</v>
      </c>
      <c r="AD19" s="154">
        <f t="shared" si="6"/>
        <v>262200</v>
      </c>
    </row>
    <row r="20" spans="2:30" s="91" customFormat="1"/>
    <row r="21" spans="2:30" s="91" customFormat="1"/>
    <row r="22" spans="2:30" s="91" customFormat="1"/>
    <row r="23" spans="2:30" s="91" customFormat="1" ht="42" customHeight="1">
      <c r="B23" s="179" t="s">
        <v>262</v>
      </c>
      <c r="C23" s="179"/>
      <c r="D23" s="179"/>
    </row>
  </sheetData>
  <mergeCells count="18">
    <mergeCell ref="V6:V7"/>
    <mergeCell ref="W6:Y6"/>
    <mergeCell ref="B2:AD2"/>
    <mergeCell ref="D5:L5"/>
    <mergeCell ref="B3:AD3"/>
    <mergeCell ref="AC4:AD4"/>
    <mergeCell ref="B23:D23"/>
    <mergeCell ref="AA6:AD6"/>
    <mergeCell ref="E6:G6"/>
    <mergeCell ref="I6:L6"/>
    <mergeCell ref="D6:D7"/>
    <mergeCell ref="C5:C7"/>
    <mergeCell ref="B5:B7"/>
    <mergeCell ref="M5:U5"/>
    <mergeCell ref="M6:M7"/>
    <mergeCell ref="N6:P6"/>
    <mergeCell ref="R6:U6"/>
    <mergeCell ref="V5:AD5"/>
  </mergeCells>
  <pageMargins left="0.09" right="0" top="0.56000000000000005" bottom="0.75" header="0.3" footer="0.3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B2:E25"/>
  <sheetViews>
    <sheetView view="pageBreakPreview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.140625" style="41" customWidth="1"/>
    <col min="2" max="2" width="11.5703125" style="41" customWidth="1"/>
    <col min="3" max="3" width="45.140625" style="41" customWidth="1"/>
    <col min="4" max="4" width="21.140625" style="41" customWidth="1"/>
    <col min="5" max="5" width="43.28515625" style="41" customWidth="1"/>
    <col min="6" max="16384" width="9.140625" style="41"/>
  </cols>
  <sheetData>
    <row r="2" spans="2:5" ht="29.25" customHeight="1">
      <c r="B2" s="187" t="s">
        <v>261</v>
      </c>
      <c r="C2" s="187"/>
      <c r="D2" s="187"/>
      <c r="E2" s="187"/>
    </row>
    <row r="3" spans="2:5" s="100" customFormat="1" ht="23.25" customHeight="1">
      <c r="B3" s="187" t="s">
        <v>271</v>
      </c>
      <c r="C3" s="187"/>
      <c r="D3" s="187"/>
      <c r="E3" s="187"/>
    </row>
    <row r="4" spans="2:5" ht="24.75" customHeight="1">
      <c r="B4" s="186"/>
      <c r="C4" s="186"/>
      <c r="D4" s="186"/>
      <c r="E4" s="186"/>
    </row>
    <row r="5" spans="2:5" ht="48" customHeight="1">
      <c r="B5" s="101" t="s">
        <v>235</v>
      </c>
      <c r="C5" s="101" t="s">
        <v>234</v>
      </c>
      <c r="D5" s="101" t="s">
        <v>330</v>
      </c>
      <c r="E5" s="101" t="s">
        <v>237</v>
      </c>
    </row>
    <row r="6" spans="2:5" ht="24" customHeight="1">
      <c r="B6" s="102"/>
      <c r="C6" s="103" t="s">
        <v>238</v>
      </c>
      <c r="D6" s="104"/>
      <c r="E6" s="103"/>
    </row>
    <row r="7" spans="2:5" ht="30">
      <c r="B7" s="105"/>
      <c r="C7" s="106" t="s">
        <v>357</v>
      </c>
      <c r="D7" s="107">
        <v>210000</v>
      </c>
      <c r="E7" s="106" t="s">
        <v>358</v>
      </c>
    </row>
    <row r="8" spans="2:5" ht="30">
      <c r="B8" s="105"/>
      <c r="C8" s="106" t="s">
        <v>359</v>
      </c>
      <c r="D8" s="107">
        <v>40000</v>
      </c>
      <c r="E8" s="106" t="s">
        <v>360</v>
      </c>
    </row>
    <row r="9" spans="2:5" ht="15.75">
      <c r="B9" s="105"/>
      <c r="C9" s="106" t="s">
        <v>242</v>
      </c>
      <c r="D9" s="107"/>
      <c r="E9" s="106"/>
    </row>
    <row r="10" spans="2:5" ht="15.75">
      <c r="B10" s="105"/>
      <c r="C10" s="106" t="s">
        <v>241</v>
      </c>
      <c r="D10" s="107"/>
      <c r="E10" s="106"/>
    </row>
    <row r="11" spans="2:5" ht="15.75">
      <c r="B11" s="102"/>
      <c r="C11" s="103" t="s">
        <v>243</v>
      </c>
      <c r="D11" s="104"/>
      <c r="E11" s="103"/>
    </row>
    <row r="12" spans="2:5" ht="15.75">
      <c r="B12" s="105"/>
      <c r="C12" s="106" t="s">
        <v>239</v>
      </c>
      <c r="D12" s="107"/>
      <c r="E12" s="106"/>
    </row>
    <row r="13" spans="2:5" ht="15.75">
      <c r="B13" s="105"/>
      <c r="C13" s="106" t="s">
        <v>240</v>
      </c>
      <c r="D13" s="107"/>
      <c r="E13" s="106"/>
    </row>
    <row r="14" spans="2:5" ht="15.75">
      <c r="B14" s="105"/>
      <c r="C14" s="106" t="s">
        <v>242</v>
      </c>
      <c r="D14" s="107"/>
      <c r="E14" s="106"/>
    </row>
    <row r="15" spans="2:5" ht="15.75">
      <c r="B15" s="105"/>
      <c r="C15" s="106" t="s">
        <v>241</v>
      </c>
      <c r="D15" s="107"/>
      <c r="E15" s="106"/>
    </row>
    <row r="16" spans="2:5" ht="15.75">
      <c r="B16" s="102"/>
      <c r="C16" s="103" t="s">
        <v>244</v>
      </c>
      <c r="D16" s="104"/>
      <c r="E16" s="103"/>
    </row>
    <row r="17" spans="2:5" ht="15.75">
      <c r="B17" s="105"/>
      <c r="C17" s="106" t="s">
        <v>239</v>
      </c>
      <c r="D17" s="107"/>
      <c r="E17" s="106"/>
    </row>
    <row r="18" spans="2:5" ht="15.75">
      <c r="B18" s="105"/>
      <c r="C18" s="106" t="s">
        <v>240</v>
      </c>
      <c r="D18" s="107"/>
      <c r="E18" s="106"/>
    </row>
    <row r="19" spans="2:5" ht="15.75">
      <c r="B19" s="105"/>
      <c r="C19" s="106" t="s">
        <v>242</v>
      </c>
      <c r="D19" s="107"/>
      <c r="E19" s="106"/>
    </row>
    <row r="20" spans="2:5" ht="15.75">
      <c r="B20" s="105"/>
      <c r="C20" s="106" t="s">
        <v>241</v>
      </c>
      <c r="D20" s="107"/>
      <c r="E20" s="106"/>
    </row>
    <row r="21" spans="2:5" ht="29.25" customHeight="1">
      <c r="B21" s="102"/>
      <c r="C21" s="108" t="s">
        <v>245</v>
      </c>
      <c r="D21" s="104"/>
      <c r="E21" s="103"/>
    </row>
    <row r="22" spans="2:5">
      <c r="B22" s="91"/>
      <c r="C22" s="91"/>
      <c r="D22" s="91"/>
      <c r="E22" s="91"/>
    </row>
    <row r="23" spans="2:5">
      <c r="B23" s="91"/>
      <c r="C23" s="91"/>
      <c r="D23" s="91"/>
      <c r="E23" s="91"/>
    </row>
    <row r="24" spans="2:5">
      <c r="B24" s="188" t="s">
        <v>262</v>
      </c>
      <c r="C24" s="188"/>
      <c r="D24" s="91"/>
      <c r="E24" s="91"/>
    </row>
    <row r="25" spans="2:5">
      <c r="B25" s="91"/>
      <c r="C25" s="91"/>
      <c r="D25" s="91"/>
      <c r="E25" s="91"/>
    </row>
  </sheetData>
  <mergeCells count="4">
    <mergeCell ref="B4:E4"/>
    <mergeCell ref="B3:E3"/>
    <mergeCell ref="B2:E2"/>
    <mergeCell ref="B24:C24"/>
  </mergeCells>
  <pageMargins left="0.7" right="0.7" top="0.75" bottom="0.75" header="0.3" footer="0.3"/>
  <pageSetup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0"/>
  <sheetViews>
    <sheetView view="pageBreakPreview" zoomScaleSheetLayoutView="100" workbookViewId="0">
      <pane ySplit="3" topLeftCell="A4" activePane="bottomLeft" state="frozen"/>
      <selection activeCell="B1" sqref="B1"/>
      <selection pane="bottomLeft" activeCell="E23" sqref="E23"/>
    </sheetView>
  </sheetViews>
  <sheetFormatPr defaultRowHeight="15"/>
  <cols>
    <col min="1" max="1" width="5.42578125" style="3" customWidth="1"/>
    <col min="2" max="2" width="5.42578125" style="6" customWidth="1"/>
    <col min="3" max="3" width="68.5703125" style="1" customWidth="1"/>
    <col min="4" max="9" width="17.5703125" style="1" customWidth="1"/>
    <col min="10" max="12" width="12.7109375" style="1" customWidth="1"/>
  </cols>
  <sheetData>
    <row r="2" spans="1:9" ht="46.5" customHeight="1">
      <c r="C2" s="5" t="s">
        <v>0</v>
      </c>
      <c r="D2" s="29"/>
      <c r="E2" s="29"/>
      <c r="F2" s="29"/>
      <c r="G2" s="29"/>
      <c r="H2" s="29"/>
      <c r="I2" s="29"/>
    </row>
    <row r="3" spans="1:9" ht="27.75" customHeight="1">
      <c r="A3" s="2" t="s">
        <v>164</v>
      </c>
      <c r="B3" s="7" t="str">
        <f>IF(G3&gt;0,"a","b")</f>
        <v>b</v>
      </c>
      <c r="C3" s="16" t="s">
        <v>229</v>
      </c>
      <c r="D3" s="8">
        <f t="shared" ref="D3:I3" si="0">D4+D135+D216+D234</f>
        <v>0</v>
      </c>
      <c r="E3" s="8">
        <f t="shared" si="0"/>
        <v>0</v>
      </c>
      <c r="F3" s="8">
        <f t="shared" si="0"/>
        <v>0</v>
      </c>
      <c r="G3" s="8">
        <f t="shared" si="0"/>
        <v>0</v>
      </c>
      <c r="H3" s="8">
        <f t="shared" si="0"/>
        <v>0</v>
      </c>
      <c r="I3" s="8">
        <f t="shared" si="0"/>
        <v>0</v>
      </c>
    </row>
    <row r="4" spans="1:9">
      <c r="A4" s="4" t="s">
        <v>164</v>
      </c>
      <c r="B4" s="7" t="str">
        <f t="shared" ref="B4:B67" si="1">IF(G4&gt;0,"a","b")</f>
        <v>b</v>
      </c>
      <c r="C4" s="17" t="s">
        <v>1</v>
      </c>
      <c r="D4" s="9">
        <f t="shared" ref="D4:I4" si="2">D5+D16+D83+D91+D92+D102+D112</f>
        <v>0</v>
      </c>
      <c r="E4" s="9">
        <f t="shared" si="2"/>
        <v>0</v>
      </c>
      <c r="F4" s="9">
        <f t="shared" si="2"/>
        <v>0</v>
      </c>
      <c r="G4" s="9">
        <f t="shared" si="2"/>
        <v>0</v>
      </c>
      <c r="H4" s="9">
        <f t="shared" si="2"/>
        <v>0</v>
      </c>
      <c r="I4" s="9">
        <f t="shared" si="2"/>
        <v>0</v>
      </c>
    </row>
    <row r="5" spans="1:9">
      <c r="A5" s="4" t="s">
        <v>164</v>
      </c>
      <c r="B5" s="7" t="str">
        <f t="shared" si="1"/>
        <v>b</v>
      </c>
      <c r="C5" s="18" t="s">
        <v>2</v>
      </c>
      <c r="D5" s="10">
        <f t="shared" ref="D5:I5" si="3">D6+D15</f>
        <v>0</v>
      </c>
      <c r="E5" s="10">
        <f t="shared" si="3"/>
        <v>0</v>
      </c>
      <c r="F5" s="10">
        <f t="shared" si="3"/>
        <v>0</v>
      </c>
      <c r="G5" s="10">
        <f t="shared" si="3"/>
        <v>0</v>
      </c>
      <c r="H5" s="10">
        <f t="shared" si="3"/>
        <v>0</v>
      </c>
      <c r="I5" s="10">
        <f t="shared" si="3"/>
        <v>0</v>
      </c>
    </row>
    <row r="6" spans="1:9">
      <c r="A6" s="4"/>
      <c r="B6" s="7" t="str">
        <f t="shared" si="1"/>
        <v>b</v>
      </c>
      <c r="C6" s="19" t="s">
        <v>3</v>
      </c>
      <c r="D6" s="11">
        <f t="shared" ref="D6:I6" si="4">D7+D14</f>
        <v>0</v>
      </c>
      <c r="E6" s="11">
        <f t="shared" si="4"/>
        <v>0</v>
      </c>
      <c r="F6" s="11">
        <f t="shared" si="4"/>
        <v>0</v>
      </c>
      <c r="G6" s="11">
        <f t="shared" si="4"/>
        <v>0</v>
      </c>
      <c r="H6" s="11">
        <f t="shared" si="4"/>
        <v>0</v>
      </c>
      <c r="I6" s="11">
        <f t="shared" si="4"/>
        <v>0</v>
      </c>
    </row>
    <row r="7" spans="1:9" ht="15.75" customHeight="1">
      <c r="A7" s="4"/>
      <c r="B7" s="7" t="str">
        <f t="shared" si="1"/>
        <v>b</v>
      </c>
      <c r="C7" s="24" t="s">
        <v>4</v>
      </c>
      <c r="D7" s="12">
        <f t="shared" ref="D7:I7" si="5">SUM(D8:D13)</f>
        <v>0</v>
      </c>
      <c r="E7" s="12">
        <f t="shared" si="5"/>
        <v>0</v>
      </c>
      <c r="F7" s="12">
        <f t="shared" si="5"/>
        <v>0</v>
      </c>
      <c r="G7" s="12">
        <f t="shared" si="5"/>
        <v>0</v>
      </c>
      <c r="H7" s="12">
        <f t="shared" si="5"/>
        <v>0</v>
      </c>
      <c r="I7" s="12">
        <f t="shared" si="5"/>
        <v>0</v>
      </c>
    </row>
    <row r="8" spans="1:9">
      <c r="A8" s="4"/>
      <c r="B8" s="7" t="str">
        <f t="shared" si="1"/>
        <v>b</v>
      </c>
      <c r="C8" s="20" t="s">
        <v>5</v>
      </c>
      <c r="D8" s="13"/>
      <c r="E8" s="13"/>
      <c r="F8" s="13"/>
      <c r="G8" s="13"/>
      <c r="H8" s="13"/>
      <c r="I8" s="13"/>
    </row>
    <row r="9" spans="1:9">
      <c r="A9" s="4"/>
      <c r="B9" s="7" t="str">
        <f t="shared" si="1"/>
        <v>b</v>
      </c>
      <c r="C9" s="20" t="s">
        <v>6</v>
      </c>
      <c r="D9" s="13"/>
      <c r="E9" s="13"/>
      <c r="F9" s="13"/>
      <c r="G9" s="13"/>
      <c r="H9" s="13"/>
      <c r="I9" s="13"/>
    </row>
    <row r="10" spans="1:9">
      <c r="A10" s="4"/>
      <c r="B10" s="7" t="str">
        <f t="shared" si="1"/>
        <v>b</v>
      </c>
      <c r="C10" s="20" t="s">
        <v>7</v>
      </c>
      <c r="D10" s="13"/>
      <c r="E10" s="13"/>
      <c r="F10" s="13"/>
      <c r="G10" s="13"/>
      <c r="H10" s="13"/>
      <c r="I10" s="13"/>
    </row>
    <row r="11" spans="1:9">
      <c r="A11" s="4"/>
      <c r="B11" s="7" t="str">
        <f t="shared" si="1"/>
        <v>b</v>
      </c>
      <c r="C11" s="20" t="s">
        <v>8</v>
      </c>
      <c r="D11" s="13"/>
      <c r="E11" s="13"/>
      <c r="F11" s="13"/>
      <c r="G11" s="13"/>
      <c r="H11" s="13"/>
      <c r="I11" s="13"/>
    </row>
    <row r="12" spans="1:9">
      <c r="A12" s="4"/>
      <c r="B12" s="7" t="str">
        <f t="shared" si="1"/>
        <v>b</v>
      </c>
      <c r="C12" s="20" t="s">
        <v>9</v>
      </c>
      <c r="D12" s="13"/>
      <c r="E12" s="13"/>
      <c r="F12" s="13"/>
      <c r="G12" s="13"/>
      <c r="H12" s="13"/>
      <c r="I12" s="13"/>
    </row>
    <row r="13" spans="1:9">
      <c r="A13" s="4"/>
      <c r="B13" s="7" t="str">
        <f t="shared" si="1"/>
        <v>b</v>
      </c>
      <c r="C13" s="20" t="s">
        <v>10</v>
      </c>
      <c r="D13" s="13"/>
      <c r="E13" s="13"/>
      <c r="F13" s="13"/>
      <c r="G13" s="13"/>
      <c r="H13" s="13"/>
      <c r="I13" s="13"/>
    </row>
    <row r="14" spans="1:9">
      <c r="A14" s="4"/>
      <c r="B14" s="7" t="str">
        <f t="shared" si="1"/>
        <v>b</v>
      </c>
      <c r="C14" s="24" t="s">
        <v>11</v>
      </c>
      <c r="D14" s="12"/>
      <c r="E14" s="12"/>
      <c r="F14" s="12"/>
      <c r="G14" s="12"/>
      <c r="H14" s="12"/>
      <c r="I14" s="12"/>
    </row>
    <row r="15" spans="1:9">
      <c r="A15" s="4"/>
      <c r="B15" s="7" t="str">
        <f t="shared" si="1"/>
        <v>b</v>
      </c>
      <c r="C15" s="19" t="s">
        <v>12</v>
      </c>
      <c r="D15" s="11"/>
      <c r="E15" s="11"/>
      <c r="F15" s="11"/>
      <c r="G15" s="11"/>
      <c r="H15" s="11"/>
      <c r="I15" s="11"/>
    </row>
    <row r="16" spans="1:9">
      <c r="A16" s="4" t="s">
        <v>164</v>
      </c>
      <c r="B16" s="7" t="str">
        <f t="shared" si="1"/>
        <v>b</v>
      </c>
      <c r="C16" s="18" t="s">
        <v>13</v>
      </c>
      <c r="D16" s="10">
        <f t="shared" ref="D16:I16" si="6">D17+D18+D21+D58+D59+D60+D61+D62+D69+D70</f>
        <v>0</v>
      </c>
      <c r="E16" s="10">
        <f t="shared" si="6"/>
        <v>0</v>
      </c>
      <c r="F16" s="10">
        <f t="shared" si="6"/>
        <v>0</v>
      </c>
      <c r="G16" s="10">
        <f t="shared" si="6"/>
        <v>0</v>
      </c>
      <c r="H16" s="10">
        <f t="shared" si="6"/>
        <v>0</v>
      </c>
      <c r="I16" s="10">
        <f t="shared" si="6"/>
        <v>0</v>
      </c>
    </row>
    <row r="17" spans="1:9">
      <c r="A17" s="4"/>
      <c r="B17" s="7" t="str">
        <f t="shared" si="1"/>
        <v>b</v>
      </c>
      <c r="C17" s="19" t="s">
        <v>14</v>
      </c>
      <c r="D17" s="11"/>
      <c r="E17" s="11"/>
      <c r="F17" s="11"/>
      <c r="G17" s="11"/>
      <c r="H17" s="11"/>
      <c r="I17" s="11"/>
    </row>
    <row r="18" spans="1:9">
      <c r="A18" s="4"/>
      <c r="B18" s="7" t="str">
        <f t="shared" si="1"/>
        <v>b</v>
      </c>
      <c r="C18" s="19" t="s">
        <v>15</v>
      </c>
      <c r="D18" s="11">
        <f t="shared" ref="D18:I18" si="7">SUM(D19:D20)</f>
        <v>0</v>
      </c>
      <c r="E18" s="11">
        <f t="shared" si="7"/>
        <v>0</v>
      </c>
      <c r="F18" s="11">
        <f t="shared" si="7"/>
        <v>0</v>
      </c>
      <c r="G18" s="11">
        <f t="shared" si="7"/>
        <v>0</v>
      </c>
      <c r="H18" s="11">
        <f t="shared" si="7"/>
        <v>0</v>
      </c>
      <c r="I18" s="11">
        <f t="shared" si="7"/>
        <v>0</v>
      </c>
    </row>
    <row r="19" spans="1:9">
      <c r="A19" s="4"/>
      <c r="B19" s="7" t="str">
        <f t="shared" si="1"/>
        <v>b</v>
      </c>
      <c r="C19" s="24" t="s">
        <v>16</v>
      </c>
      <c r="D19" s="12"/>
      <c r="E19" s="12"/>
      <c r="F19" s="12"/>
      <c r="G19" s="12"/>
      <c r="H19" s="12"/>
      <c r="I19" s="12"/>
    </row>
    <row r="20" spans="1:9">
      <c r="A20" s="4"/>
      <c r="B20" s="7" t="str">
        <f t="shared" si="1"/>
        <v>b</v>
      </c>
      <c r="C20" s="24" t="s">
        <v>17</v>
      </c>
      <c r="D20" s="12"/>
      <c r="E20" s="12"/>
      <c r="F20" s="12"/>
      <c r="G20" s="12"/>
      <c r="H20" s="12"/>
      <c r="I20" s="12"/>
    </row>
    <row r="21" spans="1:9">
      <c r="A21" s="4"/>
      <c r="B21" s="7" t="str">
        <f t="shared" si="1"/>
        <v>b</v>
      </c>
      <c r="C21" s="19" t="s">
        <v>165</v>
      </c>
      <c r="D21" s="11">
        <f t="shared" ref="D21:I21" si="8">D22+D23+D24+D25+D38+D42+D43+D44+D45+D46+D47+D48+D56+D57</f>
        <v>0</v>
      </c>
      <c r="E21" s="11">
        <f t="shared" si="8"/>
        <v>0</v>
      </c>
      <c r="F21" s="11">
        <f t="shared" si="8"/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</row>
    <row r="22" spans="1:9">
      <c r="A22" s="4"/>
      <c r="B22" s="7" t="str">
        <f t="shared" si="1"/>
        <v>b</v>
      </c>
      <c r="C22" s="24" t="s">
        <v>18</v>
      </c>
      <c r="D22" s="12"/>
      <c r="E22" s="12"/>
      <c r="F22" s="12"/>
      <c r="G22" s="12"/>
      <c r="H22" s="12"/>
      <c r="I22" s="12"/>
    </row>
    <row r="23" spans="1:9" ht="30">
      <c r="A23" s="4"/>
      <c r="B23" s="7" t="str">
        <f t="shared" si="1"/>
        <v>b</v>
      </c>
      <c r="C23" s="24" t="s">
        <v>19</v>
      </c>
      <c r="D23" s="12"/>
      <c r="E23" s="12"/>
      <c r="F23" s="12"/>
      <c r="G23" s="12"/>
      <c r="H23" s="12"/>
      <c r="I23" s="12"/>
    </row>
    <row r="24" spans="1:9" ht="60">
      <c r="A24" s="4"/>
      <c r="B24" s="7" t="str">
        <f t="shared" si="1"/>
        <v>b</v>
      </c>
      <c r="C24" s="24" t="s">
        <v>20</v>
      </c>
      <c r="D24" s="12"/>
      <c r="E24" s="12"/>
      <c r="F24" s="12"/>
      <c r="G24" s="12"/>
      <c r="H24" s="12"/>
      <c r="I24" s="12"/>
    </row>
    <row r="25" spans="1:9" ht="30">
      <c r="A25" s="4"/>
      <c r="B25" s="7" t="str">
        <f t="shared" si="1"/>
        <v>b</v>
      </c>
      <c r="C25" s="24" t="s">
        <v>21</v>
      </c>
      <c r="D25" s="12">
        <f t="shared" ref="D25:I25" si="9">SUM(D26:D37)</f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0</v>
      </c>
      <c r="I25" s="12">
        <f t="shared" si="9"/>
        <v>0</v>
      </c>
    </row>
    <row r="26" spans="1:9">
      <c r="A26" s="4"/>
      <c r="B26" s="7" t="str">
        <f t="shared" si="1"/>
        <v>b</v>
      </c>
      <c r="C26" s="20" t="s">
        <v>22</v>
      </c>
      <c r="D26" s="13"/>
      <c r="E26" s="13"/>
      <c r="F26" s="13"/>
      <c r="G26" s="13"/>
      <c r="H26" s="13"/>
      <c r="I26" s="13"/>
    </row>
    <row r="27" spans="1:9">
      <c r="A27" s="4"/>
      <c r="B27" s="7" t="str">
        <f t="shared" si="1"/>
        <v>b</v>
      </c>
      <c r="C27" s="20" t="s">
        <v>23</v>
      </c>
      <c r="D27" s="13"/>
      <c r="E27" s="13"/>
      <c r="F27" s="13"/>
      <c r="G27" s="13"/>
      <c r="H27" s="13"/>
      <c r="I27" s="13"/>
    </row>
    <row r="28" spans="1:9">
      <c r="A28" s="4"/>
      <c r="B28" s="7" t="str">
        <f t="shared" si="1"/>
        <v>b</v>
      </c>
      <c r="C28" s="20" t="s">
        <v>24</v>
      </c>
      <c r="D28" s="13"/>
      <c r="E28" s="13"/>
      <c r="F28" s="13"/>
      <c r="G28" s="13"/>
      <c r="H28" s="13"/>
      <c r="I28" s="13"/>
    </row>
    <row r="29" spans="1:9">
      <c r="A29" s="4"/>
      <c r="B29" s="7" t="str">
        <f t="shared" si="1"/>
        <v>b</v>
      </c>
      <c r="C29" s="20" t="s">
        <v>25</v>
      </c>
      <c r="D29" s="13"/>
      <c r="E29" s="13"/>
      <c r="F29" s="13"/>
      <c r="G29" s="13"/>
      <c r="H29" s="13"/>
      <c r="I29" s="13"/>
    </row>
    <row r="30" spans="1:9">
      <c r="A30" s="4"/>
      <c r="B30" s="7" t="str">
        <f t="shared" si="1"/>
        <v>b</v>
      </c>
      <c r="C30" s="20" t="s">
        <v>26</v>
      </c>
      <c r="D30" s="13"/>
      <c r="E30" s="13"/>
      <c r="F30" s="13"/>
      <c r="G30" s="13"/>
      <c r="H30" s="13"/>
      <c r="I30" s="13"/>
    </row>
    <row r="31" spans="1:9">
      <c r="A31" s="4"/>
      <c r="B31" s="7" t="str">
        <f t="shared" si="1"/>
        <v>b</v>
      </c>
      <c r="C31" s="20" t="s">
        <v>27</v>
      </c>
      <c r="D31" s="13"/>
      <c r="E31" s="13"/>
      <c r="F31" s="13"/>
      <c r="G31" s="13"/>
      <c r="H31" s="13"/>
      <c r="I31" s="13"/>
    </row>
    <row r="32" spans="1:9">
      <c r="A32" s="4"/>
      <c r="B32" s="7" t="str">
        <f t="shared" si="1"/>
        <v>b</v>
      </c>
      <c r="C32" s="20" t="s">
        <v>28</v>
      </c>
      <c r="D32" s="13"/>
      <c r="E32" s="13"/>
      <c r="F32" s="13"/>
      <c r="G32" s="13"/>
      <c r="H32" s="13"/>
      <c r="I32" s="13"/>
    </row>
    <row r="33" spans="1:9">
      <c r="A33" s="4"/>
      <c r="B33" s="7" t="str">
        <f t="shared" si="1"/>
        <v>b</v>
      </c>
      <c r="C33" s="20" t="s">
        <v>29</v>
      </c>
      <c r="D33" s="13"/>
      <c r="E33" s="13"/>
      <c r="F33" s="13"/>
      <c r="G33" s="13"/>
      <c r="H33" s="13"/>
      <c r="I33" s="13"/>
    </row>
    <row r="34" spans="1:9">
      <c r="A34" s="4"/>
      <c r="B34" s="7" t="str">
        <f t="shared" si="1"/>
        <v>b</v>
      </c>
      <c r="C34" s="20" t="s">
        <v>30</v>
      </c>
      <c r="D34" s="13"/>
      <c r="E34" s="13"/>
      <c r="F34" s="13"/>
      <c r="G34" s="13"/>
      <c r="H34" s="13"/>
      <c r="I34" s="13"/>
    </row>
    <row r="35" spans="1:9">
      <c r="A35" s="4"/>
      <c r="B35" s="7" t="str">
        <f t="shared" si="1"/>
        <v>b</v>
      </c>
      <c r="C35" s="20" t="s">
        <v>31</v>
      </c>
      <c r="D35" s="13"/>
      <c r="E35" s="13"/>
      <c r="F35" s="13"/>
      <c r="G35" s="13"/>
      <c r="H35" s="13"/>
      <c r="I35" s="13"/>
    </row>
    <row r="36" spans="1:9">
      <c r="A36" s="4"/>
      <c r="B36" s="7" t="str">
        <f t="shared" si="1"/>
        <v>b</v>
      </c>
      <c r="C36" s="20" t="s">
        <v>32</v>
      </c>
      <c r="D36" s="13"/>
      <c r="E36" s="13"/>
      <c r="F36" s="13"/>
      <c r="G36" s="13"/>
      <c r="H36" s="13"/>
      <c r="I36" s="13"/>
    </row>
    <row r="37" spans="1:9" ht="30">
      <c r="A37" s="4"/>
      <c r="B37" s="7" t="str">
        <f t="shared" si="1"/>
        <v>b</v>
      </c>
      <c r="C37" s="20" t="s">
        <v>33</v>
      </c>
      <c r="D37" s="13"/>
      <c r="E37" s="13"/>
      <c r="F37" s="13"/>
      <c r="G37" s="13"/>
      <c r="H37" s="13"/>
      <c r="I37" s="13"/>
    </row>
    <row r="38" spans="1:9">
      <c r="A38" s="4"/>
      <c r="B38" s="7" t="str">
        <f t="shared" si="1"/>
        <v>b</v>
      </c>
      <c r="C38" s="24" t="s">
        <v>34</v>
      </c>
      <c r="D38" s="12">
        <f t="shared" ref="D38:I38" si="10">SUM(D39:D41)</f>
        <v>0</v>
      </c>
      <c r="E38" s="12">
        <f t="shared" si="10"/>
        <v>0</v>
      </c>
      <c r="F38" s="12">
        <f t="shared" si="10"/>
        <v>0</v>
      </c>
      <c r="G38" s="12">
        <f t="shared" si="10"/>
        <v>0</v>
      </c>
      <c r="H38" s="12">
        <f t="shared" si="10"/>
        <v>0</v>
      </c>
      <c r="I38" s="12">
        <f t="shared" si="10"/>
        <v>0</v>
      </c>
    </row>
    <row r="39" spans="1:9">
      <c r="A39" s="4"/>
      <c r="B39" s="7" t="str">
        <f t="shared" si="1"/>
        <v>b</v>
      </c>
      <c r="C39" s="20" t="s">
        <v>35</v>
      </c>
      <c r="D39" s="13"/>
      <c r="E39" s="13"/>
      <c r="F39" s="13"/>
      <c r="G39" s="13"/>
      <c r="H39" s="13"/>
      <c r="I39" s="13"/>
    </row>
    <row r="40" spans="1:9">
      <c r="A40" s="4"/>
      <c r="B40" s="7" t="str">
        <f t="shared" si="1"/>
        <v>b</v>
      </c>
      <c r="C40" s="20" t="s">
        <v>36</v>
      </c>
      <c r="D40" s="13"/>
      <c r="E40" s="13"/>
      <c r="F40" s="13"/>
      <c r="G40" s="13"/>
      <c r="H40" s="13"/>
      <c r="I40" s="13"/>
    </row>
    <row r="41" spans="1:9" ht="30">
      <c r="A41" s="4"/>
      <c r="B41" s="7" t="str">
        <f t="shared" si="1"/>
        <v>b</v>
      </c>
      <c r="C41" s="20" t="s">
        <v>166</v>
      </c>
      <c r="D41" s="13"/>
      <c r="E41" s="13"/>
      <c r="F41" s="13"/>
      <c r="G41" s="13"/>
      <c r="H41" s="13"/>
      <c r="I41" s="13"/>
    </row>
    <row r="42" spans="1:9" ht="30">
      <c r="A42" s="4"/>
      <c r="B42" s="7" t="str">
        <f t="shared" si="1"/>
        <v>b</v>
      </c>
      <c r="C42" s="24" t="s">
        <v>37</v>
      </c>
      <c r="D42" s="12"/>
      <c r="E42" s="12"/>
      <c r="F42" s="12"/>
      <c r="G42" s="12"/>
      <c r="H42" s="12"/>
      <c r="I42" s="12"/>
    </row>
    <row r="43" spans="1:9">
      <c r="A43" s="4"/>
      <c r="B43" s="7" t="str">
        <f t="shared" si="1"/>
        <v>b</v>
      </c>
      <c r="C43" s="24" t="s">
        <v>38</v>
      </c>
      <c r="D43" s="12"/>
      <c r="E43" s="12"/>
      <c r="F43" s="12"/>
      <c r="G43" s="12"/>
      <c r="H43" s="12"/>
      <c r="I43" s="12"/>
    </row>
    <row r="44" spans="1:9">
      <c r="A44" s="4"/>
      <c r="B44" s="7" t="str">
        <f t="shared" si="1"/>
        <v>b</v>
      </c>
      <c r="C44" s="24" t="s">
        <v>39</v>
      </c>
      <c r="D44" s="12"/>
      <c r="E44" s="12"/>
      <c r="F44" s="12"/>
      <c r="G44" s="12"/>
      <c r="H44" s="12"/>
      <c r="I44" s="12"/>
    </row>
    <row r="45" spans="1:9">
      <c r="A45" s="4"/>
      <c r="B45" s="7" t="str">
        <f t="shared" si="1"/>
        <v>b</v>
      </c>
      <c r="C45" s="24" t="s">
        <v>40</v>
      </c>
      <c r="D45" s="12"/>
      <c r="E45" s="12"/>
      <c r="F45" s="12"/>
      <c r="G45" s="12"/>
      <c r="H45" s="12"/>
      <c r="I45" s="12"/>
    </row>
    <row r="46" spans="1:9">
      <c r="A46" s="4"/>
      <c r="B46" s="7" t="str">
        <f t="shared" si="1"/>
        <v>b</v>
      </c>
      <c r="C46" s="24" t="s">
        <v>41</v>
      </c>
      <c r="D46" s="12"/>
      <c r="E46" s="12"/>
      <c r="F46" s="12"/>
      <c r="G46" s="12"/>
      <c r="H46" s="12"/>
      <c r="I46" s="12"/>
    </row>
    <row r="47" spans="1:9">
      <c r="A47" s="4"/>
      <c r="B47" s="7" t="str">
        <f t="shared" si="1"/>
        <v>b</v>
      </c>
      <c r="C47" s="24" t="s">
        <v>42</v>
      </c>
      <c r="D47" s="12"/>
      <c r="E47" s="12"/>
      <c r="F47" s="12"/>
      <c r="G47" s="12"/>
      <c r="H47" s="12"/>
      <c r="I47" s="12"/>
    </row>
    <row r="48" spans="1:9">
      <c r="A48" s="4"/>
      <c r="B48" s="7" t="str">
        <f t="shared" si="1"/>
        <v>b</v>
      </c>
      <c r="C48" s="24" t="s">
        <v>43</v>
      </c>
      <c r="D48" s="12">
        <f t="shared" ref="D48:I48" si="11">SUM(D49:D55)</f>
        <v>0</v>
      </c>
      <c r="E48" s="12">
        <f t="shared" si="11"/>
        <v>0</v>
      </c>
      <c r="F48" s="12">
        <f t="shared" si="11"/>
        <v>0</v>
      </c>
      <c r="G48" s="12">
        <f t="shared" si="11"/>
        <v>0</v>
      </c>
      <c r="H48" s="12">
        <f t="shared" si="11"/>
        <v>0</v>
      </c>
      <c r="I48" s="12">
        <f t="shared" si="11"/>
        <v>0</v>
      </c>
    </row>
    <row r="49" spans="1:9">
      <c r="A49" s="4"/>
      <c r="B49" s="7" t="str">
        <f t="shared" si="1"/>
        <v>b</v>
      </c>
      <c r="C49" s="20" t="s">
        <v>44</v>
      </c>
      <c r="D49" s="13"/>
      <c r="E49" s="13"/>
      <c r="F49" s="13"/>
      <c r="G49" s="13"/>
      <c r="H49" s="13"/>
      <c r="I49" s="13"/>
    </row>
    <row r="50" spans="1:9">
      <c r="A50" s="4"/>
      <c r="B50" s="7" t="str">
        <f t="shared" si="1"/>
        <v>b</v>
      </c>
      <c r="C50" s="20" t="s">
        <v>45</v>
      </c>
      <c r="D50" s="13"/>
      <c r="E50" s="13"/>
      <c r="F50" s="13"/>
      <c r="G50" s="13"/>
      <c r="H50" s="13"/>
      <c r="I50" s="13"/>
    </row>
    <row r="51" spans="1:9">
      <c r="A51" s="4"/>
      <c r="B51" s="7" t="str">
        <f t="shared" si="1"/>
        <v>b</v>
      </c>
      <c r="C51" s="20" t="s">
        <v>46</v>
      </c>
      <c r="D51" s="13"/>
      <c r="E51" s="13"/>
      <c r="F51" s="13"/>
      <c r="G51" s="13"/>
      <c r="H51" s="13"/>
      <c r="I51" s="13"/>
    </row>
    <row r="52" spans="1:9">
      <c r="A52" s="4"/>
      <c r="B52" s="7" t="str">
        <f t="shared" si="1"/>
        <v>b</v>
      </c>
      <c r="C52" s="20" t="s">
        <v>47</v>
      </c>
      <c r="D52" s="13"/>
      <c r="E52" s="13"/>
      <c r="F52" s="13"/>
      <c r="G52" s="13"/>
      <c r="H52" s="13"/>
      <c r="I52" s="13"/>
    </row>
    <row r="53" spans="1:9" ht="30">
      <c r="A53" s="4"/>
      <c r="B53" s="7" t="str">
        <f t="shared" si="1"/>
        <v>b</v>
      </c>
      <c r="C53" s="20" t="s">
        <v>48</v>
      </c>
      <c r="D53" s="13"/>
      <c r="E53" s="13"/>
      <c r="F53" s="13"/>
      <c r="G53" s="13"/>
      <c r="H53" s="13"/>
      <c r="I53" s="13"/>
    </row>
    <row r="54" spans="1:9" ht="30">
      <c r="A54" s="4"/>
      <c r="B54" s="7" t="str">
        <f t="shared" si="1"/>
        <v>b</v>
      </c>
      <c r="C54" s="20" t="s">
        <v>49</v>
      </c>
      <c r="D54" s="13"/>
      <c r="E54" s="13"/>
      <c r="F54" s="13"/>
      <c r="G54" s="13"/>
      <c r="H54" s="13"/>
      <c r="I54" s="13"/>
    </row>
    <row r="55" spans="1:9" ht="30">
      <c r="A55" s="4"/>
      <c r="B55" s="7" t="str">
        <f t="shared" si="1"/>
        <v>b</v>
      </c>
      <c r="C55" s="20" t="s">
        <v>50</v>
      </c>
      <c r="D55" s="13"/>
      <c r="E55" s="13"/>
      <c r="F55" s="13"/>
      <c r="G55" s="13"/>
      <c r="H55" s="13"/>
      <c r="I55" s="13"/>
    </row>
    <row r="56" spans="1:9" ht="30">
      <c r="A56" s="4"/>
      <c r="B56" s="7" t="str">
        <f t="shared" si="1"/>
        <v>b</v>
      </c>
      <c r="C56" s="24" t="s">
        <v>51</v>
      </c>
      <c r="D56" s="12"/>
      <c r="E56" s="12"/>
      <c r="F56" s="12"/>
      <c r="G56" s="12"/>
      <c r="H56" s="12"/>
      <c r="I56" s="12"/>
    </row>
    <row r="57" spans="1:9">
      <c r="A57" s="4"/>
      <c r="B57" s="7" t="str">
        <f t="shared" si="1"/>
        <v>b</v>
      </c>
      <c r="C57" s="24" t="s">
        <v>52</v>
      </c>
      <c r="D57" s="12"/>
      <c r="E57" s="12"/>
      <c r="F57" s="12"/>
      <c r="G57" s="12"/>
      <c r="H57" s="12"/>
      <c r="I57" s="12"/>
    </row>
    <row r="58" spans="1:9">
      <c r="A58" s="4"/>
      <c r="B58" s="7" t="str">
        <f t="shared" si="1"/>
        <v>b</v>
      </c>
      <c r="C58" s="19" t="s">
        <v>53</v>
      </c>
      <c r="D58" s="11"/>
      <c r="E58" s="11"/>
      <c r="F58" s="11"/>
      <c r="G58" s="11"/>
      <c r="H58" s="11"/>
      <c r="I58" s="11"/>
    </row>
    <row r="59" spans="1:9">
      <c r="A59" s="4"/>
      <c r="B59" s="7" t="str">
        <f t="shared" si="1"/>
        <v>b</v>
      </c>
      <c r="C59" s="19" t="s">
        <v>54</v>
      </c>
      <c r="D59" s="11"/>
      <c r="E59" s="11"/>
      <c r="F59" s="11"/>
      <c r="G59" s="11"/>
      <c r="H59" s="11"/>
      <c r="I59" s="11"/>
    </row>
    <row r="60" spans="1:9">
      <c r="A60" s="4"/>
      <c r="B60" s="7" t="str">
        <f t="shared" si="1"/>
        <v>b</v>
      </c>
      <c r="C60" s="19" t="s">
        <v>55</v>
      </c>
      <c r="D60" s="11"/>
      <c r="E60" s="11"/>
      <c r="F60" s="11"/>
      <c r="G60" s="11"/>
      <c r="H60" s="11"/>
      <c r="I60" s="11"/>
    </row>
    <row r="61" spans="1:9" ht="30">
      <c r="A61" s="4"/>
      <c r="B61" s="7" t="str">
        <f t="shared" si="1"/>
        <v>b</v>
      </c>
      <c r="C61" s="19" t="s">
        <v>56</v>
      </c>
      <c r="D61" s="11"/>
      <c r="E61" s="11"/>
      <c r="F61" s="11"/>
      <c r="G61" s="11"/>
      <c r="H61" s="11"/>
      <c r="I61" s="11"/>
    </row>
    <row r="62" spans="1:9" ht="30">
      <c r="A62" s="4"/>
      <c r="B62" s="7" t="str">
        <f t="shared" si="1"/>
        <v>b</v>
      </c>
      <c r="C62" s="19" t="s">
        <v>57</v>
      </c>
      <c r="D62" s="11">
        <f t="shared" ref="D62:I62" si="12">SUM(D63:D68)</f>
        <v>0</v>
      </c>
      <c r="E62" s="11">
        <f t="shared" si="12"/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</row>
    <row r="63" spans="1:9">
      <c r="A63" s="4"/>
      <c r="B63" s="7" t="str">
        <f t="shared" si="1"/>
        <v>b</v>
      </c>
      <c r="C63" s="24" t="s">
        <v>58</v>
      </c>
      <c r="D63" s="12"/>
      <c r="E63" s="12"/>
      <c r="F63" s="12"/>
      <c r="G63" s="12"/>
      <c r="H63" s="12"/>
      <c r="I63" s="12"/>
    </row>
    <row r="64" spans="1:9">
      <c r="A64" s="4"/>
      <c r="B64" s="7" t="str">
        <f t="shared" si="1"/>
        <v>b</v>
      </c>
      <c r="C64" s="24" t="s">
        <v>59</v>
      </c>
      <c r="D64" s="12"/>
      <c r="E64" s="12"/>
      <c r="F64" s="12"/>
      <c r="G64" s="12"/>
      <c r="H64" s="12"/>
      <c r="I64" s="12"/>
    </row>
    <row r="65" spans="1:9">
      <c r="A65" s="4"/>
      <c r="B65" s="7" t="str">
        <f t="shared" si="1"/>
        <v>b</v>
      </c>
      <c r="C65" s="24" t="s">
        <v>60</v>
      </c>
      <c r="D65" s="12"/>
      <c r="E65" s="12"/>
      <c r="F65" s="12"/>
      <c r="G65" s="12"/>
      <c r="H65" s="12"/>
      <c r="I65" s="12"/>
    </row>
    <row r="66" spans="1:9" ht="30">
      <c r="A66" s="4"/>
      <c r="B66" s="7" t="str">
        <f t="shared" si="1"/>
        <v>b</v>
      </c>
      <c r="C66" s="24" t="s">
        <v>61</v>
      </c>
      <c r="D66" s="12"/>
      <c r="E66" s="12"/>
      <c r="F66" s="12"/>
      <c r="G66" s="12"/>
      <c r="H66" s="12"/>
      <c r="I66" s="12"/>
    </row>
    <row r="67" spans="1:9" ht="30">
      <c r="A67" s="4"/>
      <c r="B67" s="7" t="str">
        <f t="shared" si="1"/>
        <v>b</v>
      </c>
      <c r="C67" s="24" t="s">
        <v>62</v>
      </c>
      <c r="D67" s="12"/>
      <c r="E67" s="12"/>
      <c r="F67" s="12"/>
      <c r="G67" s="12"/>
      <c r="H67" s="12"/>
      <c r="I67" s="12"/>
    </row>
    <row r="68" spans="1:9" ht="30">
      <c r="A68" s="4"/>
      <c r="B68" s="7" t="str">
        <f t="shared" ref="B68:B131" si="13">IF(G68&gt;0,"a","b")</f>
        <v>b</v>
      </c>
      <c r="C68" s="24" t="s">
        <v>63</v>
      </c>
      <c r="D68" s="12"/>
      <c r="E68" s="12"/>
      <c r="F68" s="12"/>
      <c r="G68" s="12"/>
      <c r="H68" s="12"/>
      <c r="I68" s="12"/>
    </row>
    <row r="69" spans="1:9">
      <c r="A69" s="4"/>
      <c r="B69" s="7" t="str">
        <f t="shared" si="13"/>
        <v>b</v>
      </c>
      <c r="C69" s="19" t="s">
        <v>64</v>
      </c>
      <c r="D69" s="11"/>
      <c r="E69" s="11"/>
      <c r="F69" s="11"/>
      <c r="G69" s="11"/>
      <c r="H69" s="11"/>
      <c r="I69" s="11"/>
    </row>
    <row r="70" spans="1:9">
      <c r="A70" s="4"/>
      <c r="B70" s="7" t="str">
        <f t="shared" si="13"/>
        <v>b</v>
      </c>
      <c r="C70" s="19" t="s">
        <v>65</v>
      </c>
      <c r="D70" s="11">
        <f t="shared" ref="D70:I70" si="14">SUM(D71:D82)</f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</row>
    <row r="71" spans="1:9">
      <c r="A71" s="4"/>
      <c r="B71" s="7" t="str">
        <f t="shared" si="13"/>
        <v>b</v>
      </c>
      <c r="C71" s="24" t="s">
        <v>66</v>
      </c>
      <c r="D71" s="12"/>
      <c r="E71" s="12"/>
      <c r="F71" s="12"/>
      <c r="G71" s="12"/>
      <c r="H71" s="12"/>
      <c r="I71" s="12"/>
    </row>
    <row r="72" spans="1:9" ht="30">
      <c r="A72" s="4"/>
      <c r="B72" s="7" t="str">
        <f t="shared" si="13"/>
        <v>b</v>
      </c>
      <c r="C72" s="24" t="s">
        <v>67</v>
      </c>
      <c r="D72" s="12"/>
      <c r="E72" s="12"/>
      <c r="F72" s="12"/>
      <c r="G72" s="12"/>
      <c r="H72" s="12"/>
      <c r="I72" s="12"/>
    </row>
    <row r="73" spans="1:9">
      <c r="A73" s="4"/>
      <c r="B73" s="7" t="str">
        <f t="shared" si="13"/>
        <v>b</v>
      </c>
      <c r="C73" s="24" t="s">
        <v>68</v>
      </c>
      <c r="D73" s="12"/>
      <c r="E73" s="12"/>
      <c r="F73" s="12"/>
      <c r="G73" s="12"/>
      <c r="H73" s="12"/>
      <c r="I73" s="12"/>
    </row>
    <row r="74" spans="1:9" ht="30">
      <c r="A74" s="4"/>
      <c r="B74" s="7" t="str">
        <f t="shared" si="13"/>
        <v>b</v>
      </c>
      <c r="C74" s="24" t="s">
        <v>69</v>
      </c>
      <c r="D74" s="12"/>
      <c r="E74" s="12"/>
      <c r="F74" s="12"/>
      <c r="G74" s="12"/>
      <c r="H74" s="12"/>
      <c r="I74" s="12"/>
    </row>
    <row r="75" spans="1:9">
      <c r="A75" s="4"/>
      <c r="B75" s="7" t="str">
        <f t="shared" si="13"/>
        <v>b</v>
      </c>
      <c r="C75" s="24" t="s">
        <v>70</v>
      </c>
      <c r="D75" s="12"/>
      <c r="E75" s="12"/>
      <c r="F75" s="12"/>
      <c r="G75" s="12"/>
      <c r="H75" s="12"/>
      <c r="I75" s="12"/>
    </row>
    <row r="76" spans="1:9" ht="30">
      <c r="A76" s="4"/>
      <c r="B76" s="7" t="str">
        <f t="shared" si="13"/>
        <v>b</v>
      </c>
      <c r="C76" s="24" t="s">
        <v>71</v>
      </c>
      <c r="D76" s="12"/>
      <c r="E76" s="12"/>
      <c r="F76" s="12"/>
      <c r="G76" s="12"/>
      <c r="H76" s="12"/>
      <c r="I76" s="12"/>
    </row>
    <row r="77" spans="1:9">
      <c r="A77" s="4"/>
      <c r="B77" s="7" t="str">
        <f t="shared" si="13"/>
        <v>b</v>
      </c>
      <c r="C77" s="24" t="s">
        <v>72</v>
      </c>
      <c r="D77" s="12"/>
      <c r="E77" s="12"/>
      <c r="F77" s="12"/>
      <c r="G77" s="12"/>
      <c r="H77" s="12"/>
      <c r="I77" s="12"/>
    </row>
    <row r="78" spans="1:9">
      <c r="A78" s="4"/>
      <c r="B78" s="7" t="str">
        <f t="shared" si="13"/>
        <v>b</v>
      </c>
      <c r="C78" s="24" t="s">
        <v>73</v>
      </c>
      <c r="D78" s="12"/>
      <c r="E78" s="12"/>
      <c r="F78" s="12"/>
      <c r="G78" s="12"/>
      <c r="H78" s="12"/>
      <c r="I78" s="12"/>
    </row>
    <row r="79" spans="1:9">
      <c r="A79" s="4"/>
      <c r="B79" s="7" t="str">
        <f t="shared" si="13"/>
        <v>b</v>
      </c>
      <c r="C79" s="24" t="s">
        <v>74</v>
      </c>
      <c r="D79" s="12"/>
      <c r="E79" s="12"/>
      <c r="F79" s="12"/>
      <c r="G79" s="12"/>
      <c r="H79" s="12"/>
      <c r="I79" s="12"/>
    </row>
    <row r="80" spans="1:9">
      <c r="A80" s="4"/>
      <c r="B80" s="7" t="str">
        <f t="shared" si="13"/>
        <v>b</v>
      </c>
      <c r="C80" s="24" t="s">
        <v>75</v>
      </c>
      <c r="D80" s="12"/>
      <c r="E80" s="12"/>
      <c r="F80" s="12"/>
      <c r="G80" s="12"/>
      <c r="H80" s="12"/>
      <c r="I80" s="12"/>
    </row>
    <row r="81" spans="1:9">
      <c r="A81" s="4"/>
      <c r="B81" s="7" t="str">
        <f t="shared" si="13"/>
        <v>b</v>
      </c>
      <c r="C81" s="24" t="s">
        <v>76</v>
      </c>
      <c r="D81" s="12"/>
      <c r="E81" s="12"/>
      <c r="F81" s="12"/>
      <c r="G81" s="12"/>
      <c r="H81" s="12"/>
      <c r="I81" s="12"/>
    </row>
    <row r="82" spans="1:9" ht="30">
      <c r="A82" s="4"/>
      <c r="B82" s="7" t="str">
        <f t="shared" si="13"/>
        <v>b</v>
      </c>
      <c r="C82" s="24" t="s">
        <v>77</v>
      </c>
      <c r="D82" s="12"/>
      <c r="E82" s="12"/>
      <c r="F82" s="12"/>
      <c r="G82" s="12"/>
      <c r="H82" s="12"/>
      <c r="I82" s="12"/>
    </row>
    <row r="83" spans="1:9">
      <c r="A83" s="4" t="s">
        <v>164</v>
      </c>
      <c r="B83" s="7" t="str">
        <f t="shared" si="13"/>
        <v>b</v>
      </c>
      <c r="C83" s="18" t="s">
        <v>78</v>
      </c>
      <c r="D83" s="10">
        <f t="shared" ref="D83:I83" si="15">D84+D89+D90</f>
        <v>0</v>
      </c>
      <c r="E83" s="10">
        <f t="shared" si="15"/>
        <v>0</v>
      </c>
      <c r="F83" s="10">
        <f t="shared" si="15"/>
        <v>0</v>
      </c>
      <c r="G83" s="10">
        <f t="shared" si="15"/>
        <v>0</v>
      </c>
      <c r="H83" s="10">
        <f t="shared" si="15"/>
        <v>0</v>
      </c>
      <c r="I83" s="10">
        <f t="shared" si="15"/>
        <v>0</v>
      </c>
    </row>
    <row r="84" spans="1:9">
      <c r="A84" s="4"/>
      <c r="B84" s="7" t="str">
        <f t="shared" si="13"/>
        <v>b</v>
      </c>
      <c r="C84" s="19" t="s">
        <v>79</v>
      </c>
      <c r="D84" s="11">
        <f t="shared" ref="D84:I84" si="16">SUM(D85:D88)</f>
        <v>0</v>
      </c>
      <c r="E84" s="11">
        <f t="shared" si="16"/>
        <v>0</v>
      </c>
      <c r="F84" s="11">
        <f t="shared" si="16"/>
        <v>0</v>
      </c>
      <c r="G84" s="11">
        <f t="shared" si="16"/>
        <v>0</v>
      </c>
      <c r="H84" s="11">
        <f t="shared" si="16"/>
        <v>0</v>
      </c>
      <c r="I84" s="11">
        <f t="shared" si="16"/>
        <v>0</v>
      </c>
    </row>
    <row r="85" spans="1:9">
      <c r="A85" s="4"/>
      <c r="B85" s="7" t="str">
        <f t="shared" si="13"/>
        <v>b</v>
      </c>
      <c r="C85" s="24" t="s">
        <v>80</v>
      </c>
      <c r="D85" s="12"/>
      <c r="E85" s="12"/>
      <c r="F85" s="12"/>
      <c r="G85" s="12"/>
      <c r="H85" s="12"/>
      <c r="I85" s="12"/>
    </row>
    <row r="86" spans="1:9">
      <c r="A86" s="4"/>
      <c r="B86" s="7" t="str">
        <f t="shared" si="13"/>
        <v>b</v>
      </c>
      <c r="C86" s="24" t="s">
        <v>81</v>
      </c>
      <c r="D86" s="12"/>
      <c r="E86" s="12"/>
      <c r="F86" s="12"/>
      <c r="G86" s="12"/>
      <c r="H86" s="12"/>
      <c r="I86" s="12"/>
    </row>
    <row r="87" spans="1:9">
      <c r="A87" s="4"/>
      <c r="B87" s="7" t="str">
        <f t="shared" si="13"/>
        <v>b</v>
      </c>
      <c r="C87" s="24" t="s">
        <v>82</v>
      </c>
      <c r="D87" s="12"/>
      <c r="E87" s="12"/>
      <c r="F87" s="12"/>
      <c r="G87" s="12"/>
      <c r="H87" s="12"/>
      <c r="I87" s="12"/>
    </row>
    <row r="88" spans="1:9">
      <c r="A88" s="4"/>
      <c r="B88" s="7" t="str">
        <f t="shared" si="13"/>
        <v>b</v>
      </c>
      <c r="C88" s="24" t="s">
        <v>83</v>
      </c>
      <c r="D88" s="12"/>
      <c r="E88" s="12"/>
      <c r="F88" s="12"/>
      <c r="G88" s="12"/>
      <c r="H88" s="12"/>
      <c r="I88" s="12"/>
    </row>
    <row r="89" spans="1:9">
      <c r="A89" s="4"/>
      <c r="B89" s="7" t="str">
        <f t="shared" si="13"/>
        <v>b</v>
      </c>
      <c r="C89" s="19" t="s">
        <v>84</v>
      </c>
      <c r="D89" s="11"/>
      <c r="E89" s="11"/>
      <c r="F89" s="11"/>
      <c r="G89" s="11"/>
      <c r="H89" s="11"/>
      <c r="I89" s="11"/>
    </row>
    <row r="90" spans="1:9" ht="30">
      <c r="A90" s="4"/>
      <c r="B90" s="7" t="str">
        <f t="shared" si="13"/>
        <v>b</v>
      </c>
      <c r="C90" s="19" t="s">
        <v>85</v>
      </c>
      <c r="D90" s="11"/>
      <c r="E90" s="11"/>
      <c r="F90" s="11"/>
      <c r="G90" s="11"/>
      <c r="H90" s="11"/>
      <c r="I90" s="11"/>
    </row>
    <row r="91" spans="1:9">
      <c r="A91" s="4" t="s">
        <v>164</v>
      </c>
      <c r="B91" s="7" t="str">
        <f t="shared" si="13"/>
        <v>b</v>
      </c>
      <c r="C91" s="18" t="s">
        <v>86</v>
      </c>
      <c r="D91" s="10"/>
      <c r="E91" s="10"/>
      <c r="F91" s="10"/>
      <c r="G91" s="10"/>
      <c r="H91" s="10"/>
      <c r="I91" s="10"/>
    </row>
    <row r="92" spans="1:9">
      <c r="A92" s="4" t="s">
        <v>164</v>
      </c>
      <c r="B92" s="7" t="str">
        <f t="shared" si="13"/>
        <v>b</v>
      </c>
      <c r="C92" s="18" t="s">
        <v>87</v>
      </c>
      <c r="D92" s="10">
        <f t="shared" ref="D92:I92" si="17">D93+D96+D99</f>
        <v>0</v>
      </c>
      <c r="E92" s="10">
        <f t="shared" si="17"/>
        <v>0</v>
      </c>
      <c r="F92" s="10">
        <f t="shared" si="17"/>
        <v>0</v>
      </c>
      <c r="G92" s="10">
        <f t="shared" si="17"/>
        <v>0</v>
      </c>
      <c r="H92" s="10">
        <f t="shared" si="17"/>
        <v>0</v>
      </c>
      <c r="I92" s="10">
        <f t="shared" si="17"/>
        <v>0</v>
      </c>
    </row>
    <row r="93" spans="1:9">
      <c r="A93" s="4"/>
      <c r="B93" s="7" t="str">
        <f t="shared" si="13"/>
        <v>b</v>
      </c>
      <c r="C93" s="19" t="s">
        <v>88</v>
      </c>
      <c r="D93" s="11">
        <f t="shared" ref="D93:I93" si="18">SUM(D94:D95)</f>
        <v>0</v>
      </c>
      <c r="E93" s="11">
        <f t="shared" si="18"/>
        <v>0</v>
      </c>
      <c r="F93" s="11">
        <f t="shared" si="18"/>
        <v>0</v>
      </c>
      <c r="G93" s="11">
        <f t="shared" si="18"/>
        <v>0</v>
      </c>
      <c r="H93" s="11">
        <f t="shared" si="18"/>
        <v>0</v>
      </c>
      <c r="I93" s="11">
        <f t="shared" si="18"/>
        <v>0</v>
      </c>
    </row>
    <row r="94" spans="1:9">
      <c r="A94" s="4"/>
      <c r="B94" s="7" t="str">
        <f t="shared" si="13"/>
        <v>b</v>
      </c>
      <c r="C94" s="24" t="s">
        <v>89</v>
      </c>
      <c r="D94" s="12"/>
      <c r="E94" s="12"/>
      <c r="F94" s="12"/>
      <c r="G94" s="12"/>
      <c r="H94" s="12"/>
      <c r="I94" s="12"/>
    </row>
    <row r="95" spans="1:9">
      <c r="A95" s="4"/>
      <c r="B95" s="7" t="str">
        <f t="shared" si="13"/>
        <v>b</v>
      </c>
      <c r="C95" s="24" t="s">
        <v>90</v>
      </c>
      <c r="D95" s="12"/>
      <c r="E95" s="12"/>
      <c r="F95" s="12"/>
      <c r="G95" s="12"/>
      <c r="H95" s="12"/>
      <c r="I95" s="12"/>
    </row>
    <row r="96" spans="1:9">
      <c r="A96" s="4"/>
      <c r="B96" s="7" t="str">
        <f t="shared" si="13"/>
        <v>b</v>
      </c>
      <c r="C96" s="19" t="s">
        <v>91</v>
      </c>
      <c r="D96" s="11">
        <f t="shared" ref="D96:I96" si="19">SUM(D97:D98)</f>
        <v>0</v>
      </c>
      <c r="E96" s="11">
        <f t="shared" si="19"/>
        <v>0</v>
      </c>
      <c r="F96" s="11">
        <f t="shared" si="19"/>
        <v>0</v>
      </c>
      <c r="G96" s="11">
        <f t="shared" si="19"/>
        <v>0</v>
      </c>
      <c r="H96" s="11">
        <f t="shared" si="19"/>
        <v>0</v>
      </c>
      <c r="I96" s="11">
        <f t="shared" si="19"/>
        <v>0</v>
      </c>
    </row>
    <row r="97" spans="1:9">
      <c r="A97" s="4"/>
      <c r="B97" s="7" t="str">
        <f t="shared" si="13"/>
        <v>b</v>
      </c>
      <c r="C97" s="24" t="s">
        <v>89</v>
      </c>
      <c r="D97" s="12"/>
      <c r="E97" s="12"/>
      <c r="F97" s="12"/>
      <c r="G97" s="12"/>
      <c r="H97" s="12"/>
      <c r="I97" s="12"/>
    </row>
    <row r="98" spans="1:9">
      <c r="A98" s="4"/>
      <c r="B98" s="7" t="str">
        <f t="shared" si="13"/>
        <v>b</v>
      </c>
      <c r="C98" s="24" t="s">
        <v>90</v>
      </c>
      <c r="D98" s="12"/>
      <c r="E98" s="12"/>
      <c r="F98" s="12"/>
      <c r="G98" s="12"/>
      <c r="H98" s="12"/>
      <c r="I98" s="12"/>
    </row>
    <row r="99" spans="1:9">
      <c r="A99" s="4"/>
      <c r="B99" s="7" t="str">
        <f t="shared" si="13"/>
        <v>b</v>
      </c>
      <c r="C99" s="19" t="s">
        <v>92</v>
      </c>
      <c r="D99" s="11">
        <f t="shared" ref="D99:I99" si="20">SUM(D100:D101)</f>
        <v>0</v>
      </c>
      <c r="E99" s="11">
        <f t="shared" si="20"/>
        <v>0</v>
      </c>
      <c r="F99" s="11">
        <f t="shared" si="20"/>
        <v>0</v>
      </c>
      <c r="G99" s="11">
        <f t="shared" si="20"/>
        <v>0</v>
      </c>
      <c r="H99" s="11">
        <f t="shared" si="20"/>
        <v>0</v>
      </c>
      <c r="I99" s="11">
        <f t="shared" si="20"/>
        <v>0</v>
      </c>
    </row>
    <row r="100" spans="1:9">
      <c r="A100" s="4"/>
      <c r="B100" s="7" t="str">
        <f t="shared" si="13"/>
        <v>b</v>
      </c>
      <c r="C100" s="24" t="s">
        <v>89</v>
      </c>
      <c r="D100" s="12"/>
      <c r="E100" s="12"/>
      <c r="F100" s="12"/>
      <c r="G100" s="12"/>
      <c r="H100" s="12"/>
      <c r="I100" s="12"/>
    </row>
    <row r="101" spans="1:9">
      <c r="A101" s="4"/>
      <c r="B101" s="7" t="str">
        <f t="shared" si="13"/>
        <v>b</v>
      </c>
      <c r="C101" s="24" t="s">
        <v>90</v>
      </c>
      <c r="D101" s="12"/>
      <c r="E101" s="12"/>
      <c r="F101" s="12"/>
      <c r="G101" s="12"/>
      <c r="H101" s="12"/>
      <c r="I101" s="12"/>
    </row>
    <row r="102" spans="1:9">
      <c r="A102" s="4" t="s">
        <v>164</v>
      </c>
      <c r="B102" s="7" t="str">
        <f t="shared" si="13"/>
        <v>b</v>
      </c>
      <c r="C102" s="18" t="s">
        <v>93</v>
      </c>
      <c r="D102" s="10">
        <f t="shared" ref="D102:I102" si="21">D103+D106+D109</f>
        <v>0</v>
      </c>
      <c r="E102" s="10">
        <f t="shared" si="21"/>
        <v>0</v>
      </c>
      <c r="F102" s="10">
        <f t="shared" si="21"/>
        <v>0</v>
      </c>
      <c r="G102" s="10">
        <f t="shared" si="21"/>
        <v>0</v>
      </c>
      <c r="H102" s="10">
        <f t="shared" si="21"/>
        <v>0</v>
      </c>
      <c r="I102" s="10">
        <f t="shared" si="21"/>
        <v>0</v>
      </c>
    </row>
    <row r="103" spans="1:9">
      <c r="A103" s="4"/>
      <c r="B103" s="7" t="str">
        <f t="shared" si="13"/>
        <v>b</v>
      </c>
      <c r="C103" s="19" t="s">
        <v>94</v>
      </c>
      <c r="D103" s="11">
        <f t="shared" ref="D103:I103" si="22">SUM(D104:D105)</f>
        <v>0</v>
      </c>
      <c r="E103" s="11">
        <f t="shared" si="22"/>
        <v>0</v>
      </c>
      <c r="F103" s="11">
        <f t="shared" si="22"/>
        <v>0</v>
      </c>
      <c r="G103" s="11">
        <f t="shared" si="22"/>
        <v>0</v>
      </c>
      <c r="H103" s="11">
        <f t="shared" si="22"/>
        <v>0</v>
      </c>
      <c r="I103" s="11">
        <f t="shared" si="22"/>
        <v>0</v>
      </c>
    </row>
    <row r="104" spans="1:9">
      <c r="A104" s="4"/>
      <c r="B104" s="7" t="str">
        <f t="shared" si="13"/>
        <v>b</v>
      </c>
      <c r="C104" s="24" t="s">
        <v>95</v>
      </c>
      <c r="D104" s="12"/>
      <c r="E104" s="12"/>
      <c r="F104" s="12"/>
      <c r="G104" s="12"/>
      <c r="H104" s="12"/>
      <c r="I104" s="12"/>
    </row>
    <row r="105" spans="1:9">
      <c r="A105" s="4"/>
      <c r="B105" s="7" t="str">
        <f t="shared" si="13"/>
        <v>b</v>
      </c>
      <c r="C105" s="24" t="s">
        <v>96</v>
      </c>
      <c r="D105" s="12"/>
      <c r="E105" s="12"/>
      <c r="F105" s="12"/>
      <c r="G105" s="12"/>
      <c r="H105" s="12"/>
      <c r="I105" s="12"/>
    </row>
    <row r="106" spans="1:9">
      <c r="A106" s="4"/>
      <c r="B106" s="7" t="str">
        <f t="shared" si="13"/>
        <v>b</v>
      </c>
      <c r="C106" s="19" t="s">
        <v>97</v>
      </c>
      <c r="D106" s="11">
        <f t="shared" ref="D106:I106" si="23">SUM(D107:D108)</f>
        <v>0</v>
      </c>
      <c r="E106" s="11">
        <f t="shared" si="23"/>
        <v>0</v>
      </c>
      <c r="F106" s="11">
        <f t="shared" si="23"/>
        <v>0</v>
      </c>
      <c r="G106" s="11">
        <f t="shared" si="23"/>
        <v>0</v>
      </c>
      <c r="H106" s="11">
        <f t="shared" si="23"/>
        <v>0</v>
      </c>
      <c r="I106" s="11">
        <f t="shared" si="23"/>
        <v>0</v>
      </c>
    </row>
    <row r="107" spans="1:9">
      <c r="A107" s="4"/>
      <c r="B107" s="7" t="str">
        <f t="shared" si="13"/>
        <v>b</v>
      </c>
      <c r="C107" s="24" t="s">
        <v>95</v>
      </c>
      <c r="D107" s="12"/>
      <c r="E107" s="12"/>
      <c r="F107" s="12"/>
      <c r="G107" s="12"/>
      <c r="H107" s="12"/>
      <c r="I107" s="12"/>
    </row>
    <row r="108" spans="1:9">
      <c r="A108" s="4"/>
      <c r="B108" s="7" t="str">
        <f t="shared" si="13"/>
        <v>b</v>
      </c>
      <c r="C108" s="24" t="s">
        <v>96</v>
      </c>
      <c r="D108" s="12"/>
      <c r="E108" s="12"/>
      <c r="F108" s="12"/>
      <c r="G108" s="12"/>
      <c r="H108" s="12"/>
      <c r="I108" s="12"/>
    </row>
    <row r="109" spans="1:9">
      <c r="A109" s="4"/>
      <c r="B109" s="7" t="str">
        <f t="shared" si="13"/>
        <v>b</v>
      </c>
      <c r="C109" s="23" t="s">
        <v>98</v>
      </c>
      <c r="D109" s="11">
        <f t="shared" ref="D109:I109" si="24">SUM(D110:D111)</f>
        <v>0</v>
      </c>
      <c r="E109" s="11">
        <f t="shared" si="24"/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  <c r="I109" s="11">
        <f t="shared" si="24"/>
        <v>0</v>
      </c>
    </row>
    <row r="110" spans="1:9">
      <c r="A110" s="4"/>
      <c r="B110" s="7" t="str">
        <f t="shared" si="13"/>
        <v>b</v>
      </c>
      <c r="C110" s="24" t="s">
        <v>95</v>
      </c>
      <c r="D110" s="12"/>
      <c r="E110" s="12"/>
      <c r="F110" s="12"/>
      <c r="G110" s="12"/>
      <c r="H110" s="12"/>
      <c r="I110" s="12"/>
    </row>
    <row r="111" spans="1:9">
      <c r="A111" s="4"/>
      <c r="B111" s="7" t="str">
        <f t="shared" si="13"/>
        <v>b</v>
      </c>
      <c r="C111" s="24" t="s">
        <v>96</v>
      </c>
      <c r="D111" s="12"/>
      <c r="E111" s="12"/>
      <c r="F111" s="12"/>
      <c r="G111" s="12"/>
      <c r="H111" s="12"/>
      <c r="I111" s="12"/>
    </row>
    <row r="112" spans="1:9">
      <c r="A112" s="4" t="s">
        <v>164</v>
      </c>
      <c r="B112" s="7" t="str">
        <f t="shared" si="13"/>
        <v>b</v>
      </c>
      <c r="C112" s="18" t="s">
        <v>99</v>
      </c>
      <c r="D112" s="10">
        <f t="shared" ref="D112:I112" si="25">D113+D114</f>
        <v>0</v>
      </c>
      <c r="E112" s="10">
        <f t="shared" si="25"/>
        <v>0</v>
      </c>
      <c r="F112" s="10">
        <f t="shared" si="25"/>
        <v>0</v>
      </c>
      <c r="G112" s="10">
        <f t="shared" si="25"/>
        <v>0</v>
      </c>
      <c r="H112" s="10">
        <f t="shared" si="25"/>
        <v>0</v>
      </c>
      <c r="I112" s="10">
        <f t="shared" si="25"/>
        <v>0</v>
      </c>
    </row>
    <row r="113" spans="1:9" ht="16.5" customHeight="1">
      <c r="A113" s="4"/>
      <c r="B113" s="7" t="str">
        <f t="shared" si="13"/>
        <v>b</v>
      </c>
      <c r="C113" s="19" t="s">
        <v>100</v>
      </c>
      <c r="D113" s="11"/>
      <c r="E113" s="11"/>
      <c r="F113" s="11"/>
      <c r="G113" s="11"/>
      <c r="H113" s="11"/>
      <c r="I113" s="11"/>
    </row>
    <row r="114" spans="1:9">
      <c r="A114" s="4"/>
      <c r="B114" s="7" t="str">
        <f t="shared" si="13"/>
        <v>b</v>
      </c>
      <c r="C114" s="19" t="s">
        <v>101</v>
      </c>
      <c r="D114" s="11">
        <f t="shared" ref="D114:I114" si="26">D115+D134</f>
        <v>0</v>
      </c>
      <c r="E114" s="11">
        <f t="shared" si="26"/>
        <v>0</v>
      </c>
      <c r="F114" s="11">
        <f t="shared" si="26"/>
        <v>0</v>
      </c>
      <c r="G114" s="11">
        <f t="shared" si="26"/>
        <v>0</v>
      </c>
      <c r="H114" s="11">
        <f t="shared" si="26"/>
        <v>0</v>
      </c>
      <c r="I114" s="11">
        <f t="shared" si="26"/>
        <v>0</v>
      </c>
    </row>
    <row r="115" spans="1:9">
      <c r="A115" s="4"/>
      <c r="B115" s="7" t="str">
        <f t="shared" si="13"/>
        <v>b</v>
      </c>
      <c r="C115" s="25" t="s">
        <v>102</v>
      </c>
      <c r="D115" s="12">
        <f t="shared" ref="D115:I115" si="27">SUM(D116:D133)</f>
        <v>0</v>
      </c>
      <c r="E115" s="12">
        <f t="shared" si="27"/>
        <v>0</v>
      </c>
      <c r="F115" s="12">
        <f t="shared" si="27"/>
        <v>0</v>
      </c>
      <c r="G115" s="12">
        <f t="shared" si="27"/>
        <v>0</v>
      </c>
      <c r="H115" s="12">
        <f t="shared" si="27"/>
        <v>0</v>
      </c>
      <c r="I115" s="12">
        <f t="shared" si="27"/>
        <v>0</v>
      </c>
    </row>
    <row r="116" spans="1:9" ht="45">
      <c r="A116" s="4"/>
      <c r="B116" s="7" t="str">
        <f t="shared" si="13"/>
        <v>b</v>
      </c>
      <c r="C116" s="20" t="s">
        <v>103</v>
      </c>
      <c r="D116" s="13"/>
      <c r="E116" s="13"/>
      <c r="F116" s="13"/>
      <c r="G116" s="13"/>
      <c r="H116" s="13"/>
      <c r="I116" s="13"/>
    </row>
    <row r="117" spans="1:9">
      <c r="A117" s="4"/>
      <c r="B117" s="7" t="str">
        <f t="shared" si="13"/>
        <v>b</v>
      </c>
      <c r="C117" s="20" t="s">
        <v>104</v>
      </c>
      <c r="D117" s="13"/>
      <c r="E117" s="13"/>
      <c r="F117" s="13"/>
      <c r="G117" s="13"/>
      <c r="H117" s="13"/>
      <c r="I117" s="13"/>
    </row>
    <row r="118" spans="1:9">
      <c r="A118" s="4"/>
      <c r="B118" s="7" t="str">
        <f t="shared" si="13"/>
        <v>b</v>
      </c>
      <c r="C118" s="20" t="s">
        <v>105</v>
      </c>
      <c r="D118" s="13"/>
      <c r="E118" s="13"/>
      <c r="F118" s="13"/>
      <c r="G118" s="13"/>
      <c r="H118" s="13"/>
      <c r="I118" s="13"/>
    </row>
    <row r="119" spans="1:9">
      <c r="A119" s="4"/>
      <c r="B119" s="7" t="str">
        <f t="shared" si="13"/>
        <v>b</v>
      </c>
      <c r="C119" s="20" t="s">
        <v>106</v>
      </c>
      <c r="D119" s="13"/>
      <c r="E119" s="13"/>
      <c r="F119" s="13"/>
      <c r="G119" s="13"/>
      <c r="H119" s="13"/>
      <c r="I119" s="13"/>
    </row>
    <row r="120" spans="1:9">
      <c r="A120" s="4"/>
      <c r="B120" s="7" t="str">
        <f t="shared" si="13"/>
        <v>b</v>
      </c>
      <c r="C120" s="20" t="s">
        <v>107</v>
      </c>
      <c r="D120" s="13"/>
      <c r="E120" s="13"/>
      <c r="F120" s="13"/>
      <c r="G120" s="13"/>
      <c r="H120" s="13"/>
      <c r="I120" s="13"/>
    </row>
    <row r="121" spans="1:9">
      <c r="A121" s="4"/>
      <c r="B121" s="7" t="str">
        <f t="shared" si="13"/>
        <v>b</v>
      </c>
      <c r="C121" s="20" t="s">
        <v>108</v>
      </c>
      <c r="D121" s="13"/>
      <c r="E121" s="13"/>
      <c r="F121" s="13"/>
      <c r="G121" s="13"/>
      <c r="H121" s="13"/>
      <c r="I121" s="13"/>
    </row>
    <row r="122" spans="1:9">
      <c r="A122" s="4"/>
      <c r="B122" s="7" t="str">
        <f t="shared" si="13"/>
        <v>b</v>
      </c>
      <c r="C122" s="20" t="s">
        <v>109</v>
      </c>
      <c r="D122" s="13"/>
      <c r="E122" s="13"/>
      <c r="F122" s="13"/>
      <c r="G122" s="13"/>
      <c r="H122" s="13"/>
      <c r="I122" s="13"/>
    </row>
    <row r="123" spans="1:9">
      <c r="A123" s="4"/>
      <c r="B123" s="7" t="str">
        <f t="shared" si="13"/>
        <v>b</v>
      </c>
      <c r="C123" s="20" t="s">
        <v>110</v>
      </c>
      <c r="D123" s="13"/>
      <c r="E123" s="13"/>
      <c r="F123" s="13"/>
      <c r="G123" s="13"/>
      <c r="H123" s="13"/>
      <c r="I123" s="13"/>
    </row>
    <row r="124" spans="1:9">
      <c r="A124" s="4"/>
      <c r="B124" s="7" t="str">
        <f t="shared" si="13"/>
        <v>b</v>
      </c>
      <c r="C124" s="20" t="s">
        <v>111</v>
      </c>
      <c r="D124" s="13"/>
      <c r="E124" s="13"/>
      <c r="F124" s="13"/>
      <c r="G124" s="13"/>
      <c r="H124" s="13"/>
      <c r="I124" s="13"/>
    </row>
    <row r="125" spans="1:9">
      <c r="A125" s="4"/>
      <c r="B125" s="7" t="str">
        <f t="shared" si="13"/>
        <v>b</v>
      </c>
      <c r="C125" s="20" t="s">
        <v>112</v>
      </c>
      <c r="D125" s="13"/>
      <c r="E125" s="13"/>
      <c r="F125" s="13"/>
      <c r="G125" s="13"/>
      <c r="H125" s="13"/>
      <c r="I125" s="13"/>
    </row>
    <row r="126" spans="1:9">
      <c r="A126" s="4"/>
      <c r="B126" s="7" t="str">
        <f t="shared" si="13"/>
        <v>b</v>
      </c>
      <c r="C126" s="20" t="s">
        <v>113</v>
      </c>
      <c r="D126" s="13"/>
      <c r="E126" s="13"/>
      <c r="F126" s="13"/>
      <c r="G126" s="13"/>
      <c r="H126" s="13"/>
      <c r="I126" s="13"/>
    </row>
    <row r="127" spans="1:9" ht="30">
      <c r="A127" s="4"/>
      <c r="B127" s="7" t="str">
        <f t="shared" si="13"/>
        <v>b</v>
      </c>
      <c r="C127" s="20" t="s">
        <v>114</v>
      </c>
      <c r="D127" s="13"/>
      <c r="E127" s="13"/>
      <c r="F127" s="13"/>
      <c r="G127" s="13"/>
      <c r="H127" s="13"/>
      <c r="I127" s="13"/>
    </row>
    <row r="128" spans="1:9">
      <c r="A128" s="4"/>
      <c r="B128" s="7" t="str">
        <f t="shared" si="13"/>
        <v>b</v>
      </c>
      <c r="C128" s="20" t="s">
        <v>115</v>
      </c>
      <c r="D128" s="13"/>
      <c r="E128" s="13"/>
      <c r="F128" s="13"/>
      <c r="G128" s="13"/>
      <c r="H128" s="13"/>
      <c r="I128" s="13"/>
    </row>
    <row r="129" spans="1:9" ht="30">
      <c r="A129" s="4"/>
      <c r="B129" s="7" t="str">
        <f t="shared" si="13"/>
        <v>b</v>
      </c>
      <c r="C129" s="20" t="s">
        <v>116</v>
      </c>
      <c r="D129" s="13"/>
      <c r="E129" s="13"/>
      <c r="F129" s="13"/>
      <c r="G129" s="13"/>
      <c r="H129" s="13"/>
      <c r="I129" s="13"/>
    </row>
    <row r="130" spans="1:9" ht="45">
      <c r="A130" s="4"/>
      <c r="B130" s="7" t="str">
        <f t="shared" si="13"/>
        <v>b</v>
      </c>
      <c r="C130" s="20" t="s">
        <v>117</v>
      </c>
      <c r="D130" s="13"/>
      <c r="E130" s="13"/>
      <c r="F130" s="13"/>
      <c r="G130" s="13"/>
      <c r="H130" s="13"/>
      <c r="I130" s="13"/>
    </row>
    <row r="131" spans="1:9">
      <c r="A131" s="4"/>
      <c r="B131" s="7" t="str">
        <f t="shared" si="13"/>
        <v>b</v>
      </c>
      <c r="C131" s="20" t="s">
        <v>118</v>
      </c>
      <c r="D131" s="13"/>
      <c r="E131" s="13"/>
      <c r="F131" s="13"/>
      <c r="G131" s="13"/>
      <c r="H131" s="13"/>
      <c r="I131" s="13"/>
    </row>
    <row r="132" spans="1:9">
      <c r="A132" s="4"/>
      <c r="B132" s="7" t="str">
        <f t="shared" ref="B132:B195" si="28">IF(G132&gt;0,"a","b")</f>
        <v>b</v>
      </c>
      <c r="C132" s="20" t="s">
        <v>119</v>
      </c>
      <c r="D132" s="13"/>
      <c r="E132" s="13"/>
      <c r="F132" s="13"/>
      <c r="G132" s="13"/>
      <c r="H132" s="13"/>
      <c r="I132" s="13"/>
    </row>
    <row r="133" spans="1:9" ht="30">
      <c r="A133" s="4"/>
      <c r="B133" s="7" t="str">
        <f t="shared" si="28"/>
        <v>b</v>
      </c>
      <c r="C133" s="20" t="s">
        <v>120</v>
      </c>
      <c r="D133" s="13"/>
      <c r="E133" s="13"/>
      <c r="F133" s="13"/>
      <c r="G133" s="13"/>
      <c r="H133" s="13"/>
      <c r="I133" s="13"/>
    </row>
    <row r="134" spans="1:9">
      <c r="A134" s="4"/>
      <c r="B134" s="7" t="str">
        <f t="shared" si="28"/>
        <v>b</v>
      </c>
      <c r="C134" s="24" t="s">
        <v>121</v>
      </c>
      <c r="D134" s="12"/>
      <c r="E134" s="12"/>
      <c r="F134" s="12"/>
      <c r="G134" s="12"/>
      <c r="H134" s="12"/>
      <c r="I134" s="12"/>
    </row>
    <row r="135" spans="1:9">
      <c r="A135" s="4" t="s">
        <v>164</v>
      </c>
      <c r="B135" s="7" t="str">
        <f t="shared" si="28"/>
        <v>b</v>
      </c>
      <c r="C135" s="17" t="s">
        <v>167</v>
      </c>
      <c r="D135" s="9">
        <f t="shared" ref="D135:I135" si="29">D136+D201+D208+D209</f>
        <v>0</v>
      </c>
      <c r="E135" s="9">
        <f t="shared" si="29"/>
        <v>0</v>
      </c>
      <c r="F135" s="9">
        <f t="shared" si="29"/>
        <v>0</v>
      </c>
      <c r="G135" s="9">
        <f t="shared" si="29"/>
        <v>0</v>
      </c>
      <c r="H135" s="9">
        <f t="shared" si="29"/>
        <v>0</v>
      </c>
      <c r="I135" s="9">
        <f t="shared" si="29"/>
        <v>0</v>
      </c>
    </row>
    <row r="136" spans="1:9">
      <c r="A136" s="4"/>
      <c r="B136" s="7" t="str">
        <f t="shared" si="28"/>
        <v>b</v>
      </c>
      <c r="C136" s="22" t="s">
        <v>122</v>
      </c>
      <c r="D136" s="10">
        <f t="shared" ref="D136:I136" si="30">D137+D196</f>
        <v>0</v>
      </c>
      <c r="E136" s="10">
        <f t="shared" si="30"/>
        <v>0</v>
      </c>
      <c r="F136" s="10">
        <f t="shared" si="30"/>
        <v>0</v>
      </c>
      <c r="G136" s="10">
        <f t="shared" si="30"/>
        <v>0</v>
      </c>
      <c r="H136" s="10">
        <f t="shared" si="30"/>
        <v>0</v>
      </c>
      <c r="I136" s="10">
        <f t="shared" si="30"/>
        <v>0</v>
      </c>
    </row>
    <row r="137" spans="1:9">
      <c r="A137" s="4"/>
      <c r="B137" s="7" t="str">
        <f t="shared" si="28"/>
        <v>b</v>
      </c>
      <c r="C137" s="19" t="s">
        <v>123</v>
      </c>
      <c r="D137" s="11">
        <f t="shared" ref="D137:I137" si="31">SUM(D138:D148)</f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  <c r="H137" s="11">
        <f t="shared" si="31"/>
        <v>0</v>
      </c>
      <c r="I137" s="11">
        <f t="shared" si="31"/>
        <v>0</v>
      </c>
    </row>
    <row r="138" spans="1:9">
      <c r="A138" s="4"/>
      <c r="B138" s="7" t="str">
        <f t="shared" si="28"/>
        <v>b</v>
      </c>
      <c r="C138" s="24" t="s">
        <v>124</v>
      </c>
      <c r="D138" s="12"/>
      <c r="E138" s="12"/>
      <c r="F138" s="12"/>
      <c r="G138" s="12"/>
      <c r="H138" s="12"/>
      <c r="I138" s="12"/>
    </row>
    <row r="139" spans="1:9">
      <c r="A139" s="4"/>
      <c r="B139" s="7" t="str">
        <f t="shared" si="28"/>
        <v>b</v>
      </c>
      <c r="C139" s="24" t="s">
        <v>125</v>
      </c>
      <c r="D139" s="12"/>
      <c r="E139" s="12"/>
      <c r="F139" s="12"/>
      <c r="G139" s="12"/>
      <c r="H139" s="12"/>
      <c r="I139" s="12"/>
    </row>
    <row r="140" spans="1:9">
      <c r="A140" s="4"/>
      <c r="B140" s="7" t="str">
        <f t="shared" si="28"/>
        <v>b</v>
      </c>
      <c r="C140" s="24" t="s">
        <v>126</v>
      </c>
      <c r="D140" s="12"/>
      <c r="E140" s="12"/>
      <c r="F140" s="12"/>
      <c r="G140" s="12"/>
      <c r="H140" s="12"/>
      <c r="I140" s="12"/>
    </row>
    <row r="141" spans="1:9">
      <c r="A141" s="4"/>
      <c r="B141" s="7" t="str">
        <f t="shared" si="28"/>
        <v>b</v>
      </c>
      <c r="C141" s="24" t="s">
        <v>127</v>
      </c>
      <c r="D141" s="12"/>
      <c r="E141" s="12"/>
      <c r="F141" s="12"/>
      <c r="G141" s="12"/>
      <c r="H141" s="12"/>
      <c r="I141" s="12"/>
    </row>
    <row r="142" spans="1:9">
      <c r="A142" s="4"/>
      <c r="B142" s="7" t="str">
        <f t="shared" si="28"/>
        <v>b</v>
      </c>
      <c r="C142" s="24" t="s">
        <v>128</v>
      </c>
      <c r="D142" s="12"/>
      <c r="E142" s="12"/>
      <c r="F142" s="12"/>
      <c r="G142" s="12"/>
      <c r="H142" s="12"/>
      <c r="I142" s="12"/>
    </row>
    <row r="143" spans="1:9">
      <c r="A143" s="4"/>
      <c r="B143" s="7" t="str">
        <f t="shared" si="28"/>
        <v>b</v>
      </c>
      <c r="C143" s="24" t="s">
        <v>129</v>
      </c>
      <c r="D143" s="12"/>
      <c r="E143" s="12"/>
      <c r="F143" s="12"/>
      <c r="G143" s="12"/>
      <c r="H143" s="12"/>
      <c r="I143" s="12"/>
    </row>
    <row r="144" spans="1:9">
      <c r="A144" s="4"/>
      <c r="B144" s="7" t="str">
        <f t="shared" si="28"/>
        <v>b</v>
      </c>
      <c r="C144" s="24" t="s">
        <v>130</v>
      </c>
      <c r="D144" s="12"/>
      <c r="E144" s="12"/>
      <c r="F144" s="12"/>
      <c r="G144" s="12"/>
      <c r="H144" s="12"/>
      <c r="I144" s="12"/>
    </row>
    <row r="145" spans="1:9">
      <c r="A145" s="4"/>
      <c r="B145" s="7" t="str">
        <f t="shared" si="28"/>
        <v>b</v>
      </c>
      <c r="C145" s="24" t="s">
        <v>131</v>
      </c>
      <c r="D145" s="12"/>
      <c r="E145" s="12"/>
      <c r="F145" s="12"/>
      <c r="G145" s="12"/>
      <c r="H145" s="12"/>
      <c r="I145" s="12"/>
    </row>
    <row r="146" spans="1:9">
      <c r="A146" s="4"/>
      <c r="B146" s="7" t="str">
        <f t="shared" si="28"/>
        <v>b</v>
      </c>
      <c r="C146" s="24" t="s">
        <v>132</v>
      </c>
      <c r="D146" s="12"/>
      <c r="E146" s="12"/>
      <c r="F146" s="12"/>
      <c r="G146" s="12"/>
      <c r="H146" s="12"/>
      <c r="I146" s="12"/>
    </row>
    <row r="147" spans="1:9">
      <c r="A147" s="4"/>
      <c r="B147" s="7" t="str">
        <f t="shared" si="28"/>
        <v>b</v>
      </c>
      <c r="C147" s="24" t="s">
        <v>133</v>
      </c>
      <c r="D147" s="12"/>
      <c r="E147" s="12"/>
      <c r="F147" s="12"/>
      <c r="G147" s="12"/>
      <c r="H147" s="12"/>
      <c r="I147" s="12"/>
    </row>
    <row r="148" spans="1:9">
      <c r="A148" s="4"/>
      <c r="B148" s="7" t="str">
        <f t="shared" si="28"/>
        <v>b</v>
      </c>
      <c r="C148" s="24" t="s">
        <v>134</v>
      </c>
      <c r="D148" s="12"/>
      <c r="E148" s="12"/>
      <c r="F148" s="12"/>
      <c r="G148" s="12"/>
      <c r="H148" s="12"/>
      <c r="I148" s="12"/>
    </row>
    <row r="149" spans="1:9">
      <c r="A149" s="4"/>
      <c r="B149" s="7" t="str">
        <f t="shared" si="28"/>
        <v>b</v>
      </c>
      <c r="C149" s="19" t="s">
        <v>135</v>
      </c>
      <c r="D149" s="11">
        <f t="shared" ref="D149:I149" si="32">D150+D167</f>
        <v>0</v>
      </c>
      <c r="E149" s="11">
        <f t="shared" si="32"/>
        <v>0</v>
      </c>
      <c r="F149" s="11">
        <f t="shared" si="32"/>
        <v>0</v>
      </c>
      <c r="G149" s="11">
        <f t="shared" si="32"/>
        <v>0</v>
      </c>
      <c r="H149" s="11">
        <f t="shared" si="32"/>
        <v>0</v>
      </c>
      <c r="I149" s="11">
        <f t="shared" si="32"/>
        <v>0</v>
      </c>
    </row>
    <row r="150" spans="1:9">
      <c r="A150" s="4"/>
      <c r="B150" s="7" t="str">
        <f t="shared" si="28"/>
        <v>b</v>
      </c>
      <c r="C150" s="24" t="s">
        <v>136</v>
      </c>
      <c r="D150" s="12">
        <f t="shared" ref="D150:I150" si="33">D151+D154+D157+D160+D163+D166</f>
        <v>0</v>
      </c>
      <c r="E150" s="12">
        <f t="shared" si="33"/>
        <v>0</v>
      </c>
      <c r="F150" s="12">
        <f t="shared" si="33"/>
        <v>0</v>
      </c>
      <c r="G150" s="12">
        <f t="shared" si="33"/>
        <v>0</v>
      </c>
      <c r="H150" s="12">
        <f t="shared" si="33"/>
        <v>0</v>
      </c>
      <c r="I150" s="12">
        <f t="shared" si="33"/>
        <v>0</v>
      </c>
    </row>
    <row r="151" spans="1:9">
      <c r="A151" s="4"/>
      <c r="B151" s="7" t="str">
        <f t="shared" si="28"/>
        <v>b</v>
      </c>
      <c r="C151" s="20" t="s">
        <v>137</v>
      </c>
      <c r="D151" s="13">
        <f t="shared" ref="D151:I151" si="34">SUM(D152:D153)</f>
        <v>0</v>
      </c>
      <c r="E151" s="13">
        <f t="shared" si="34"/>
        <v>0</v>
      </c>
      <c r="F151" s="13">
        <f t="shared" si="34"/>
        <v>0</v>
      </c>
      <c r="G151" s="13">
        <f t="shared" si="34"/>
        <v>0</v>
      </c>
      <c r="H151" s="13">
        <f t="shared" si="34"/>
        <v>0</v>
      </c>
      <c r="I151" s="13">
        <f t="shared" si="34"/>
        <v>0</v>
      </c>
    </row>
    <row r="152" spans="1:9">
      <c r="A152" s="4"/>
      <c r="B152" s="7" t="str">
        <f t="shared" si="28"/>
        <v>b</v>
      </c>
      <c r="C152" s="26" t="s">
        <v>168</v>
      </c>
      <c r="D152" s="14"/>
      <c r="E152" s="14"/>
      <c r="F152" s="14"/>
      <c r="G152" s="14"/>
      <c r="H152" s="14"/>
      <c r="I152" s="14"/>
    </row>
    <row r="153" spans="1:9">
      <c r="A153" s="4"/>
      <c r="B153" s="7" t="str">
        <f t="shared" si="28"/>
        <v>b</v>
      </c>
      <c r="C153" s="26" t="s">
        <v>169</v>
      </c>
      <c r="D153" s="14"/>
      <c r="E153" s="14"/>
      <c r="F153" s="14"/>
      <c r="G153" s="14"/>
      <c r="H153" s="14"/>
      <c r="I153" s="14"/>
    </row>
    <row r="154" spans="1:9">
      <c r="A154" s="4"/>
      <c r="B154" s="7" t="str">
        <f t="shared" si="28"/>
        <v>b</v>
      </c>
      <c r="C154" s="20" t="s">
        <v>138</v>
      </c>
      <c r="D154" s="13">
        <f t="shared" ref="D154:I154" si="35">SUM(D155:D156)</f>
        <v>0</v>
      </c>
      <c r="E154" s="13">
        <f t="shared" si="35"/>
        <v>0</v>
      </c>
      <c r="F154" s="13">
        <f t="shared" si="35"/>
        <v>0</v>
      </c>
      <c r="G154" s="13">
        <f t="shared" si="35"/>
        <v>0</v>
      </c>
      <c r="H154" s="13">
        <f t="shared" si="35"/>
        <v>0</v>
      </c>
      <c r="I154" s="13">
        <f t="shared" si="35"/>
        <v>0</v>
      </c>
    </row>
    <row r="155" spans="1:9">
      <c r="A155" s="4"/>
      <c r="B155" s="7" t="str">
        <f t="shared" si="28"/>
        <v>b</v>
      </c>
      <c r="C155" s="26" t="s">
        <v>170</v>
      </c>
      <c r="D155" s="14"/>
      <c r="E155" s="14"/>
      <c r="F155" s="14"/>
      <c r="G155" s="14"/>
      <c r="H155" s="14"/>
      <c r="I155" s="14"/>
    </row>
    <row r="156" spans="1:9" ht="30">
      <c r="A156" s="4"/>
      <c r="B156" s="7" t="str">
        <f t="shared" si="28"/>
        <v>b</v>
      </c>
      <c r="C156" s="26" t="s">
        <v>171</v>
      </c>
      <c r="D156" s="14"/>
      <c r="E156" s="14"/>
      <c r="F156" s="14"/>
      <c r="G156" s="14"/>
      <c r="H156" s="14"/>
      <c r="I156" s="14"/>
    </row>
    <row r="157" spans="1:9">
      <c r="A157" s="4"/>
      <c r="B157" s="7" t="str">
        <f t="shared" si="28"/>
        <v>b</v>
      </c>
      <c r="C157" s="20" t="s">
        <v>139</v>
      </c>
      <c r="D157" s="13">
        <f t="shared" ref="D157:I157" si="36">SUM(D158:D159)</f>
        <v>0</v>
      </c>
      <c r="E157" s="13">
        <f t="shared" si="36"/>
        <v>0</v>
      </c>
      <c r="F157" s="13">
        <f t="shared" si="36"/>
        <v>0</v>
      </c>
      <c r="G157" s="13">
        <f t="shared" si="36"/>
        <v>0</v>
      </c>
      <c r="H157" s="13">
        <f t="shared" si="36"/>
        <v>0</v>
      </c>
      <c r="I157" s="13">
        <f t="shared" si="36"/>
        <v>0</v>
      </c>
    </row>
    <row r="158" spans="1:9">
      <c r="A158" s="4"/>
      <c r="B158" s="7" t="str">
        <f t="shared" si="28"/>
        <v>b</v>
      </c>
      <c r="C158" s="26" t="s">
        <v>172</v>
      </c>
      <c r="D158" s="14"/>
      <c r="E158" s="14"/>
      <c r="F158" s="14"/>
      <c r="G158" s="14"/>
      <c r="H158" s="14"/>
      <c r="I158" s="14"/>
    </row>
    <row r="159" spans="1:9">
      <c r="A159" s="4"/>
      <c r="B159" s="7" t="str">
        <f t="shared" si="28"/>
        <v>b</v>
      </c>
      <c r="C159" s="26" t="s">
        <v>173</v>
      </c>
      <c r="D159" s="14"/>
      <c r="E159" s="14"/>
      <c r="F159" s="14"/>
      <c r="G159" s="14"/>
      <c r="H159" s="14"/>
      <c r="I159" s="14"/>
    </row>
    <row r="160" spans="1:9" ht="30">
      <c r="A160" s="4"/>
      <c r="B160" s="7" t="str">
        <f t="shared" si="28"/>
        <v>b</v>
      </c>
      <c r="C160" s="20" t="s">
        <v>140</v>
      </c>
      <c r="D160" s="13">
        <f t="shared" ref="D160:I160" si="37">SUM(D161:D162)</f>
        <v>0</v>
      </c>
      <c r="E160" s="13">
        <f t="shared" si="37"/>
        <v>0</v>
      </c>
      <c r="F160" s="13">
        <f t="shared" si="37"/>
        <v>0</v>
      </c>
      <c r="G160" s="13">
        <f t="shared" si="37"/>
        <v>0</v>
      </c>
      <c r="H160" s="13">
        <f t="shared" si="37"/>
        <v>0</v>
      </c>
      <c r="I160" s="13">
        <f t="shared" si="37"/>
        <v>0</v>
      </c>
    </row>
    <row r="161" spans="1:9" ht="30">
      <c r="A161" s="4"/>
      <c r="B161" s="7" t="str">
        <f t="shared" si="28"/>
        <v>b</v>
      </c>
      <c r="C161" s="27" t="s">
        <v>174</v>
      </c>
      <c r="D161" s="14"/>
      <c r="E161" s="14"/>
      <c r="F161" s="14"/>
      <c r="G161" s="14"/>
      <c r="H161" s="14"/>
      <c r="I161" s="14"/>
    </row>
    <row r="162" spans="1:9" ht="30">
      <c r="A162" s="4"/>
      <c r="B162" s="7" t="str">
        <f t="shared" si="28"/>
        <v>b</v>
      </c>
      <c r="C162" s="27" t="s">
        <v>175</v>
      </c>
      <c r="D162" s="14"/>
      <c r="E162" s="14"/>
      <c r="F162" s="14"/>
      <c r="G162" s="14"/>
      <c r="H162" s="14"/>
      <c r="I162" s="14"/>
    </row>
    <row r="163" spans="1:9" ht="30">
      <c r="A163" s="4"/>
      <c r="B163" s="7" t="str">
        <f t="shared" si="28"/>
        <v>b</v>
      </c>
      <c r="C163" s="20" t="s">
        <v>141</v>
      </c>
      <c r="D163" s="13">
        <f t="shared" ref="D163:I163" si="38">SUM(D164:D165)</f>
        <v>0</v>
      </c>
      <c r="E163" s="13">
        <f t="shared" si="38"/>
        <v>0</v>
      </c>
      <c r="F163" s="13">
        <f t="shared" si="38"/>
        <v>0</v>
      </c>
      <c r="G163" s="13">
        <f t="shared" si="38"/>
        <v>0</v>
      </c>
      <c r="H163" s="13">
        <f t="shared" si="38"/>
        <v>0</v>
      </c>
      <c r="I163" s="13">
        <f t="shared" si="38"/>
        <v>0</v>
      </c>
    </row>
    <row r="164" spans="1:9" ht="30">
      <c r="A164" s="4"/>
      <c r="B164" s="7" t="str">
        <f t="shared" si="28"/>
        <v>b</v>
      </c>
      <c r="C164" s="27" t="s">
        <v>176</v>
      </c>
      <c r="D164" s="14"/>
      <c r="E164" s="14"/>
      <c r="F164" s="14"/>
      <c r="G164" s="14"/>
      <c r="H164" s="14"/>
      <c r="I164" s="14"/>
    </row>
    <row r="165" spans="1:9" ht="30">
      <c r="A165" s="4"/>
      <c r="B165" s="7" t="str">
        <f t="shared" si="28"/>
        <v>b</v>
      </c>
      <c r="C165" s="27" t="s">
        <v>177</v>
      </c>
      <c r="D165" s="14"/>
      <c r="E165" s="14"/>
      <c r="F165" s="14"/>
      <c r="G165" s="14"/>
      <c r="H165" s="14"/>
      <c r="I165" s="14"/>
    </row>
    <row r="166" spans="1:9">
      <c r="A166" s="4"/>
      <c r="B166" s="7" t="str">
        <f t="shared" si="28"/>
        <v>b</v>
      </c>
      <c r="C166" s="28" t="s">
        <v>142</v>
      </c>
      <c r="D166" s="13"/>
      <c r="E166" s="13"/>
      <c r="F166" s="13"/>
      <c r="G166" s="13"/>
      <c r="H166" s="13"/>
      <c r="I166" s="13"/>
    </row>
    <row r="167" spans="1:9">
      <c r="A167" s="4"/>
      <c r="B167" s="7" t="str">
        <f t="shared" si="28"/>
        <v>b</v>
      </c>
      <c r="C167" s="24" t="s">
        <v>143</v>
      </c>
      <c r="D167" s="12">
        <f t="shared" ref="D167:I167" si="39">D168+D195</f>
        <v>0</v>
      </c>
      <c r="E167" s="12">
        <f t="shared" si="39"/>
        <v>0</v>
      </c>
      <c r="F167" s="12">
        <f t="shared" si="39"/>
        <v>0</v>
      </c>
      <c r="G167" s="12">
        <f t="shared" si="39"/>
        <v>0</v>
      </c>
      <c r="H167" s="12">
        <f t="shared" si="39"/>
        <v>0</v>
      </c>
      <c r="I167" s="12">
        <f t="shared" si="39"/>
        <v>0</v>
      </c>
    </row>
    <row r="168" spans="1:9">
      <c r="A168" s="4"/>
      <c r="B168" s="7" t="str">
        <f t="shared" si="28"/>
        <v>b</v>
      </c>
      <c r="C168" s="20" t="s">
        <v>178</v>
      </c>
      <c r="D168" s="13">
        <f t="shared" ref="D168:I168" si="40">SUM(D169:D194)</f>
        <v>0</v>
      </c>
      <c r="E168" s="13">
        <f t="shared" si="40"/>
        <v>0</v>
      </c>
      <c r="F168" s="13">
        <f t="shared" si="40"/>
        <v>0</v>
      </c>
      <c r="G168" s="13">
        <f t="shared" si="40"/>
        <v>0</v>
      </c>
      <c r="H168" s="13">
        <f t="shared" si="40"/>
        <v>0</v>
      </c>
      <c r="I168" s="13">
        <f t="shared" si="40"/>
        <v>0</v>
      </c>
    </row>
    <row r="169" spans="1:9">
      <c r="A169" s="4"/>
      <c r="B169" s="7" t="str">
        <f t="shared" si="28"/>
        <v>b</v>
      </c>
      <c r="C169" s="26" t="s">
        <v>179</v>
      </c>
      <c r="D169" s="14"/>
      <c r="E169" s="14"/>
      <c r="F169" s="14"/>
      <c r="G169" s="14"/>
      <c r="H169" s="14"/>
      <c r="I169" s="14"/>
    </row>
    <row r="170" spans="1:9">
      <c r="A170" s="4"/>
      <c r="B170" s="7" t="str">
        <f t="shared" si="28"/>
        <v>b</v>
      </c>
      <c r="C170" s="26" t="s">
        <v>180</v>
      </c>
      <c r="D170" s="14"/>
      <c r="E170" s="14"/>
      <c r="F170" s="14"/>
      <c r="G170" s="14"/>
      <c r="H170" s="14"/>
      <c r="I170" s="14"/>
    </row>
    <row r="171" spans="1:9">
      <c r="A171" s="4"/>
      <c r="B171" s="7" t="str">
        <f t="shared" si="28"/>
        <v>b</v>
      </c>
      <c r="C171" s="26" t="s">
        <v>181</v>
      </c>
      <c r="D171" s="14"/>
      <c r="E171" s="14"/>
      <c r="F171" s="14"/>
      <c r="G171" s="14"/>
      <c r="H171" s="14"/>
      <c r="I171" s="14"/>
    </row>
    <row r="172" spans="1:9">
      <c r="A172" s="4"/>
      <c r="B172" s="7" t="str">
        <f t="shared" si="28"/>
        <v>b</v>
      </c>
      <c r="C172" s="26" t="s">
        <v>182</v>
      </c>
      <c r="D172" s="14"/>
      <c r="E172" s="14"/>
      <c r="F172" s="14"/>
      <c r="G172" s="14"/>
      <c r="H172" s="14"/>
      <c r="I172" s="14"/>
    </row>
    <row r="173" spans="1:9">
      <c r="A173" s="4"/>
      <c r="B173" s="7" t="str">
        <f t="shared" si="28"/>
        <v>b</v>
      </c>
      <c r="C173" s="26" t="s">
        <v>183</v>
      </c>
      <c r="D173" s="14"/>
      <c r="E173" s="14"/>
      <c r="F173" s="14"/>
      <c r="G173" s="14"/>
      <c r="H173" s="14"/>
      <c r="I173" s="14"/>
    </row>
    <row r="174" spans="1:9">
      <c r="A174" s="4"/>
      <c r="B174" s="7" t="str">
        <f t="shared" si="28"/>
        <v>b</v>
      </c>
      <c r="C174" s="26" t="s">
        <v>184</v>
      </c>
      <c r="D174" s="14"/>
      <c r="E174" s="14"/>
      <c r="F174" s="14"/>
      <c r="G174" s="14"/>
      <c r="H174" s="14"/>
      <c r="I174" s="14"/>
    </row>
    <row r="175" spans="1:9">
      <c r="A175" s="4"/>
      <c r="B175" s="7" t="str">
        <f t="shared" si="28"/>
        <v>b</v>
      </c>
      <c r="C175" s="26" t="s">
        <v>185</v>
      </c>
      <c r="D175" s="14"/>
      <c r="E175" s="14"/>
      <c r="F175" s="14"/>
      <c r="G175" s="14"/>
      <c r="H175" s="14"/>
      <c r="I175" s="14"/>
    </row>
    <row r="176" spans="1:9">
      <c r="A176" s="4"/>
      <c r="B176" s="7" t="str">
        <f t="shared" si="28"/>
        <v>b</v>
      </c>
      <c r="C176" s="26" t="s">
        <v>186</v>
      </c>
      <c r="D176" s="14"/>
      <c r="E176" s="14"/>
      <c r="F176" s="14"/>
      <c r="G176" s="14"/>
      <c r="H176" s="14"/>
      <c r="I176" s="14"/>
    </row>
    <row r="177" spans="1:9">
      <c r="A177" s="4"/>
      <c r="B177" s="7" t="str">
        <f t="shared" si="28"/>
        <v>b</v>
      </c>
      <c r="C177" s="26" t="s">
        <v>187</v>
      </c>
      <c r="D177" s="14"/>
      <c r="E177" s="14"/>
      <c r="F177" s="14"/>
      <c r="G177" s="14"/>
      <c r="H177" s="14"/>
      <c r="I177" s="14"/>
    </row>
    <row r="178" spans="1:9">
      <c r="A178" s="4"/>
      <c r="B178" s="7" t="str">
        <f t="shared" si="28"/>
        <v>b</v>
      </c>
      <c r="C178" s="26" t="s">
        <v>188</v>
      </c>
      <c r="D178" s="14"/>
      <c r="E178" s="14"/>
      <c r="F178" s="14"/>
      <c r="G178" s="14"/>
      <c r="H178" s="14"/>
      <c r="I178" s="14"/>
    </row>
    <row r="179" spans="1:9">
      <c r="A179" s="4"/>
      <c r="B179" s="7" t="str">
        <f t="shared" si="28"/>
        <v>b</v>
      </c>
      <c r="C179" s="26" t="s">
        <v>189</v>
      </c>
      <c r="D179" s="14"/>
      <c r="E179" s="14"/>
      <c r="F179" s="14"/>
      <c r="G179" s="14"/>
      <c r="H179" s="14"/>
      <c r="I179" s="14"/>
    </row>
    <row r="180" spans="1:9">
      <c r="A180" s="4"/>
      <c r="B180" s="7" t="str">
        <f t="shared" si="28"/>
        <v>b</v>
      </c>
      <c r="C180" s="26" t="s">
        <v>190</v>
      </c>
      <c r="D180" s="14"/>
      <c r="E180" s="14"/>
      <c r="F180" s="14"/>
      <c r="G180" s="14"/>
      <c r="H180" s="14"/>
      <c r="I180" s="14"/>
    </row>
    <row r="181" spans="1:9">
      <c r="A181" s="4"/>
      <c r="B181" s="7" t="str">
        <f t="shared" si="28"/>
        <v>b</v>
      </c>
      <c r="C181" s="26" t="s">
        <v>191</v>
      </c>
      <c r="D181" s="14"/>
      <c r="E181" s="14"/>
      <c r="F181" s="14"/>
      <c r="G181" s="14"/>
      <c r="H181" s="14"/>
      <c r="I181" s="14"/>
    </row>
    <row r="182" spans="1:9">
      <c r="A182" s="4"/>
      <c r="B182" s="7" t="str">
        <f t="shared" si="28"/>
        <v>b</v>
      </c>
      <c r="C182" s="26" t="s">
        <v>192</v>
      </c>
      <c r="D182" s="14"/>
      <c r="E182" s="14"/>
      <c r="F182" s="14"/>
      <c r="G182" s="14"/>
      <c r="H182" s="14"/>
      <c r="I182" s="14"/>
    </row>
    <row r="183" spans="1:9">
      <c r="A183" s="4"/>
      <c r="B183" s="7" t="str">
        <f t="shared" si="28"/>
        <v>b</v>
      </c>
      <c r="C183" s="26" t="s">
        <v>193</v>
      </c>
      <c r="D183" s="14"/>
      <c r="E183" s="14"/>
      <c r="F183" s="14"/>
      <c r="G183" s="14"/>
      <c r="H183" s="14"/>
      <c r="I183" s="14"/>
    </row>
    <row r="184" spans="1:9">
      <c r="A184" s="4"/>
      <c r="B184" s="7" t="str">
        <f t="shared" si="28"/>
        <v>b</v>
      </c>
      <c r="C184" s="26" t="s">
        <v>194</v>
      </c>
      <c r="D184" s="14"/>
      <c r="E184" s="14"/>
      <c r="F184" s="14"/>
      <c r="G184" s="14"/>
      <c r="H184" s="14"/>
      <c r="I184" s="14"/>
    </row>
    <row r="185" spans="1:9">
      <c r="A185" s="4"/>
      <c r="B185" s="7" t="str">
        <f t="shared" si="28"/>
        <v>b</v>
      </c>
      <c r="C185" s="26" t="s">
        <v>195</v>
      </c>
      <c r="D185" s="14"/>
      <c r="E185" s="14"/>
      <c r="F185" s="14"/>
      <c r="G185" s="14"/>
      <c r="H185" s="14"/>
      <c r="I185" s="14"/>
    </row>
    <row r="186" spans="1:9">
      <c r="A186" s="4"/>
      <c r="B186" s="7" t="str">
        <f t="shared" si="28"/>
        <v>b</v>
      </c>
      <c r="C186" s="26" t="s">
        <v>196</v>
      </c>
      <c r="D186" s="14"/>
      <c r="E186" s="14"/>
      <c r="F186" s="14"/>
      <c r="G186" s="14"/>
      <c r="H186" s="14"/>
      <c r="I186" s="14"/>
    </row>
    <row r="187" spans="1:9">
      <c r="A187" s="4"/>
      <c r="B187" s="7" t="str">
        <f t="shared" si="28"/>
        <v>b</v>
      </c>
      <c r="C187" s="26" t="s">
        <v>197</v>
      </c>
      <c r="D187" s="14"/>
      <c r="E187" s="14"/>
      <c r="F187" s="14"/>
      <c r="G187" s="14"/>
      <c r="H187" s="14"/>
      <c r="I187" s="14"/>
    </row>
    <row r="188" spans="1:9">
      <c r="A188" s="4"/>
      <c r="B188" s="7" t="str">
        <f t="shared" si="28"/>
        <v>b</v>
      </c>
      <c r="C188" s="26" t="s">
        <v>198</v>
      </c>
      <c r="D188" s="14"/>
      <c r="E188" s="14"/>
      <c r="F188" s="14"/>
      <c r="G188" s="14"/>
      <c r="H188" s="14"/>
      <c r="I188" s="14"/>
    </row>
    <row r="189" spans="1:9">
      <c r="A189" s="4"/>
      <c r="B189" s="7" t="str">
        <f t="shared" si="28"/>
        <v>b</v>
      </c>
      <c r="C189" s="26" t="s">
        <v>199</v>
      </c>
      <c r="D189" s="14"/>
      <c r="E189" s="14"/>
      <c r="F189" s="14"/>
      <c r="G189" s="14"/>
      <c r="H189" s="14"/>
      <c r="I189" s="14"/>
    </row>
    <row r="190" spans="1:9">
      <c r="A190" s="4"/>
      <c r="B190" s="7" t="str">
        <f t="shared" si="28"/>
        <v>b</v>
      </c>
      <c r="C190" s="26" t="s">
        <v>200</v>
      </c>
      <c r="D190" s="14"/>
      <c r="E190" s="14"/>
      <c r="F190" s="14"/>
      <c r="G190" s="14"/>
      <c r="H190" s="14"/>
      <c r="I190" s="14"/>
    </row>
    <row r="191" spans="1:9">
      <c r="A191" s="4"/>
      <c r="B191" s="7" t="str">
        <f t="shared" si="28"/>
        <v>b</v>
      </c>
      <c r="C191" s="26" t="s">
        <v>201</v>
      </c>
      <c r="D191" s="14"/>
      <c r="E191" s="14"/>
      <c r="F191" s="14"/>
      <c r="G191" s="14"/>
      <c r="H191" s="14"/>
      <c r="I191" s="14"/>
    </row>
    <row r="192" spans="1:9">
      <c r="A192" s="4"/>
      <c r="B192" s="7" t="str">
        <f t="shared" si="28"/>
        <v>b</v>
      </c>
      <c r="C192" s="26" t="s">
        <v>202</v>
      </c>
      <c r="D192" s="14"/>
      <c r="E192" s="14"/>
      <c r="F192" s="14"/>
      <c r="G192" s="14"/>
      <c r="H192" s="14"/>
      <c r="I192" s="14"/>
    </row>
    <row r="193" spans="1:9" ht="30">
      <c r="A193" s="4"/>
      <c r="B193" s="7" t="str">
        <f t="shared" si="28"/>
        <v>b</v>
      </c>
      <c r="C193" s="26" t="s">
        <v>203</v>
      </c>
      <c r="D193" s="14"/>
      <c r="E193" s="14"/>
      <c r="F193" s="14"/>
      <c r="G193" s="14"/>
      <c r="H193" s="14"/>
      <c r="I193" s="14"/>
    </row>
    <row r="194" spans="1:9" ht="30">
      <c r="A194" s="4"/>
      <c r="B194" s="7" t="str">
        <f t="shared" si="28"/>
        <v>b</v>
      </c>
      <c r="C194" s="26" t="s">
        <v>204</v>
      </c>
      <c r="D194" s="14"/>
      <c r="E194" s="14"/>
      <c r="F194" s="14"/>
      <c r="G194" s="14"/>
      <c r="H194" s="14"/>
      <c r="I194" s="14"/>
    </row>
    <row r="195" spans="1:9" ht="30">
      <c r="A195" s="4"/>
      <c r="B195" s="7" t="str">
        <f t="shared" si="28"/>
        <v>b</v>
      </c>
      <c r="C195" s="20" t="s">
        <v>205</v>
      </c>
      <c r="D195" s="13"/>
      <c r="E195" s="13"/>
      <c r="F195" s="13"/>
      <c r="G195" s="13"/>
      <c r="H195" s="13"/>
      <c r="I195" s="13"/>
    </row>
    <row r="196" spans="1:9">
      <c r="A196" s="4"/>
      <c r="B196" s="7" t="str">
        <f t="shared" ref="B196:B250" si="41">IF(G196&gt;0,"a","b")</f>
        <v>b</v>
      </c>
      <c r="C196" s="19" t="s">
        <v>144</v>
      </c>
      <c r="D196" s="11">
        <f t="shared" ref="D196:I196" si="42">SUM(D197:D198)</f>
        <v>0</v>
      </c>
      <c r="E196" s="11">
        <f t="shared" si="42"/>
        <v>0</v>
      </c>
      <c r="F196" s="11">
        <f t="shared" si="42"/>
        <v>0</v>
      </c>
      <c r="G196" s="11">
        <f t="shared" si="42"/>
        <v>0</v>
      </c>
      <c r="H196" s="11">
        <f t="shared" si="42"/>
        <v>0</v>
      </c>
      <c r="I196" s="11">
        <f t="shared" si="42"/>
        <v>0</v>
      </c>
    </row>
    <row r="197" spans="1:9">
      <c r="A197" s="4"/>
      <c r="B197" s="7" t="str">
        <f t="shared" si="41"/>
        <v>b</v>
      </c>
      <c r="C197" s="24" t="s">
        <v>145</v>
      </c>
      <c r="D197" s="12"/>
      <c r="E197" s="12"/>
      <c r="F197" s="12"/>
      <c r="G197" s="12"/>
      <c r="H197" s="12"/>
      <c r="I197" s="12"/>
    </row>
    <row r="198" spans="1:9">
      <c r="A198" s="4"/>
      <c r="B198" s="7" t="str">
        <f t="shared" si="41"/>
        <v>b</v>
      </c>
      <c r="C198" s="24" t="s">
        <v>146</v>
      </c>
      <c r="D198" s="12">
        <f t="shared" ref="D198:I198" si="43">SUM(D199:D200)</f>
        <v>0</v>
      </c>
      <c r="E198" s="12">
        <f t="shared" si="43"/>
        <v>0</v>
      </c>
      <c r="F198" s="12">
        <f t="shared" si="43"/>
        <v>0</v>
      </c>
      <c r="G198" s="12">
        <f t="shared" si="43"/>
        <v>0</v>
      </c>
      <c r="H198" s="12">
        <f t="shared" si="43"/>
        <v>0</v>
      </c>
      <c r="I198" s="12">
        <f t="shared" si="43"/>
        <v>0</v>
      </c>
    </row>
    <row r="199" spans="1:9">
      <c r="A199" s="4"/>
      <c r="B199" s="7" t="str">
        <f t="shared" si="41"/>
        <v>b</v>
      </c>
      <c r="C199" s="20" t="s">
        <v>147</v>
      </c>
      <c r="D199" s="13"/>
      <c r="E199" s="13"/>
      <c r="F199" s="13"/>
      <c r="G199" s="13"/>
      <c r="H199" s="13"/>
      <c r="I199" s="13"/>
    </row>
    <row r="200" spans="1:9">
      <c r="A200" s="4"/>
      <c r="B200" s="7" t="str">
        <f t="shared" si="41"/>
        <v>b</v>
      </c>
      <c r="C200" s="20" t="s">
        <v>148</v>
      </c>
      <c r="D200" s="13"/>
      <c r="E200" s="13"/>
      <c r="F200" s="13"/>
      <c r="G200" s="13"/>
      <c r="H200" s="13"/>
      <c r="I200" s="13"/>
    </row>
    <row r="201" spans="1:9">
      <c r="A201" s="4"/>
      <c r="B201" s="7" t="str">
        <f t="shared" si="41"/>
        <v>b</v>
      </c>
      <c r="C201" s="18" t="s">
        <v>149</v>
      </c>
      <c r="D201" s="10">
        <f t="shared" ref="D201:I201" si="44">SUM(D202:D203)</f>
        <v>0</v>
      </c>
      <c r="E201" s="10">
        <f t="shared" si="44"/>
        <v>0</v>
      </c>
      <c r="F201" s="10">
        <f t="shared" si="44"/>
        <v>0</v>
      </c>
      <c r="G201" s="10">
        <f t="shared" si="44"/>
        <v>0</v>
      </c>
      <c r="H201" s="10">
        <f t="shared" si="44"/>
        <v>0</v>
      </c>
      <c r="I201" s="10">
        <f t="shared" si="44"/>
        <v>0</v>
      </c>
    </row>
    <row r="202" spans="1:9">
      <c r="A202" s="4"/>
      <c r="B202" s="7" t="str">
        <f t="shared" si="41"/>
        <v>b</v>
      </c>
      <c r="C202" s="19" t="s">
        <v>150</v>
      </c>
      <c r="D202" s="11"/>
      <c r="E202" s="11"/>
      <c r="F202" s="11"/>
      <c r="G202" s="11"/>
      <c r="H202" s="11"/>
      <c r="I202" s="11"/>
    </row>
    <row r="203" spans="1:9">
      <c r="A203" s="4"/>
      <c r="B203" s="7" t="str">
        <f t="shared" si="41"/>
        <v>b</v>
      </c>
      <c r="C203" s="19" t="s">
        <v>151</v>
      </c>
      <c r="D203" s="11">
        <f t="shared" ref="D203:I203" si="45">SUM(D204:D207)</f>
        <v>0</v>
      </c>
      <c r="E203" s="11">
        <f t="shared" si="45"/>
        <v>0</v>
      </c>
      <c r="F203" s="11">
        <f t="shared" si="45"/>
        <v>0</v>
      </c>
      <c r="G203" s="11">
        <f t="shared" si="45"/>
        <v>0</v>
      </c>
      <c r="H203" s="11">
        <f t="shared" si="45"/>
        <v>0</v>
      </c>
      <c r="I203" s="11">
        <f t="shared" si="45"/>
        <v>0</v>
      </c>
    </row>
    <row r="204" spans="1:9">
      <c r="A204" s="4"/>
      <c r="B204" s="7" t="str">
        <f t="shared" si="41"/>
        <v>b</v>
      </c>
      <c r="C204" s="24" t="s">
        <v>152</v>
      </c>
      <c r="D204" s="12"/>
      <c r="E204" s="12"/>
      <c r="F204" s="12"/>
      <c r="G204" s="12"/>
      <c r="H204" s="12"/>
      <c r="I204" s="12"/>
    </row>
    <row r="205" spans="1:9">
      <c r="A205" s="4"/>
      <c r="B205" s="7" t="str">
        <f t="shared" si="41"/>
        <v>b</v>
      </c>
      <c r="C205" s="24" t="s">
        <v>153</v>
      </c>
      <c r="D205" s="12"/>
      <c r="E205" s="12"/>
      <c r="F205" s="12"/>
      <c r="G205" s="12"/>
      <c r="H205" s="12"/>
      <c r="I205" s="12"/>
    </row>
    <row r="206" spans="1:9">
      <c r="A206" s="4"/>
      <c r="B206" s="7" t="str">
        <f t="shared" si="41"/>
        <v>b</v>
      </c>
      <c r="C206" s="24" t="s">
        <v>154</v>
      </c>
      <c r="D206" s="12"/>
      <c r="E206" s="12"/>
      <c r="F206" s="12"/>
      <c r="G206" s="12"/>
      <c r="H206" s="12"/>
      <c r="I206" s="12"/>
    </row>
    <row r="207" spans="1:9">
      <c r="A207" s="4"/>
      <c r="B207" s="7" t="str">
        <f t="shared" si="41"/>
        <v>b</v>
      </c>
      <c r="C207" s="24" t="s">
        <v>155</v>
      </c>
      <c r="D207" s="12"/>
      <c r="E207" s="12"/>
      <c r="F207" s="12"/>
      <c r="G207" s="12"/>
      <c r="H207" s="12"/>
      <c r="I207" s="12"/>
    </row>
    <row r="208" spans="1:9">
      <c r="A208" s="4"/>
      <c r="B208" s="7" t="str">
        <f t="shared" si="41"/>
        <v>b</v>
      </c>
      <c r="C208" s="22" t="s">
        <v>156</v>
      </c>
      <c r="D208" s="10"/>
      <c r="E208" s="10"/>
      <c r="F208" s="10"/>
      <c r="G208" s="10"/>
      <c r="H208" s="10"/>
      <c r="I208" s="10"/>
    </row>
    <row r="209" spans="1:9">
      <c r="A209" s="4"/>
      <c r="B209" s="7" t="str">
        <f t="shared" si="41"/>
        <v>b</v>
      </c>
      <c r="C209" s="22" t="s">
        <v>157</v>
      </c>
      <c r="D209" s="10">
        <f t="shared" ref="D209:I209" si="46">SUM(D210:D212)+D215</f>
        <v>0</v>
      </c>
      <c r="E209" s="10">
        <f t="shared" si="46"/>
        <v>0</v>
      </c>
      <c r="F209" s="10">
        <f t="shared" si="46"/>
        <v>0</v>
      </c>
      <c r="G209" s="10">
        <f t="shared" si="46"/>
        <v>0</v>
      </c>
      <c r="H209" s="10">
        <f t="shared" si="46"/>
        <v>0</v>
      </c>
      <c r="I209" s="10">
        <f t="shared" si="46"/>
        <v>0</v>
      </c>
    </row>
    <row r="210" spans="1:9">
      <c r="A210" s="4"/>
      <c r="B210" s="7" t="str">
        <f t="shared" si="41"/>
        <v>b</v>
      </c>
      <c r="C210" s="19" t="s">
        <v>158</v>
      </c>
      <c r="D210" s="11"/>
      <c r="E210" s="11"/>
      <c r="F210" s="11"/>
      <c r="G210" s="11"/>
      <c r="H210" s="11"/>
      <c r="I210" s="11"/>
    </row>
    <row r="211" spans="1:9">
      <c r="A211" s="4"/>
      <c r="B211" s="7" t="str">
        <f t="shared" si="41"/>
        <v>b</v>
      </c>
      <c r="C211" s="19" t="s">
        <v>159</v>
      </c>
      <c r="D211" s="11"/>
      <c r="E211" s="11"/>
      <c r="F211" s="11"/>
      <c r="G211" s="11"/>
      <c r="H211" s="11"/>
      <c r="I211" s="11"/>
    </row>
    <row r="212" spans="1:9">
      <c r="A212" s="4"/>
      <c r="B212" s="7" t="str">
        <f t="shared" si="41"/>
        <v>b</v>
      </c>
      <c r="C212" s="19" t="s">
        <v>160</v>
      </c>
      <c r="D212" s="11">
        <f t="shared" ref="D212:I212" si="47">SUM(D213:D214)</f>
        <v>0</v>
      </c>
      <c r="E212" s="11">
        <f t="shared" si="47"/>
        <v>0</v>
      </c>
      <c r="F212" s="11">
        <f t="shared" si="47"/>
        <v>0</v>
      </c>
      <c r="G212" s="11">
        <f t="shared" si="47"/>
        <v>0</v>
      </c>
      <c r="H212" s="11">
        <f t="shared" si="47"/>
        <v>0</v>
      </c>
      <c r="I212" s="11">
        <f t="shared" si="47"/>
        <v>0</v>
      </c>
    </row>
    <row r="213" spans="1:9">
      <c r="A213" s="4"/>
      <c r="B213" s="7" t="str">
        <f t="shared" si="41"/>
        <v>b</v>
      </c>
      <c r="C213" s="24" t="s">
        <v>161</v>
      </c>
      <c r="D213" s="12"/>
      <c r="E213" s="12"/>
      <c r="F213" s="12"/>
      <c r="G213" s="12"/>
      <c r="H213" s="12"/>
      <c r="I213" s="12"/>
    </row>
    <row r="214" spans="1:9">
      <c r="A214" s="4"/>
      <c r="B214" s="7" t="str">
        <f t="shared" si="41"/>
        <v>b</v>
      </c>
      <c r="C214" s="24" t="s">
        <v>162</v>
      </c>
      <c r="D214" s="12"/>
      <c r="E214" s="12"/>
      <c r="F214" s="12"/>
      <c r="G214" s="12"/>
      <c r="H214" s="12"/>
      <c r="I214" s="12"/>
    </row>
    <row r="215" spans="1:9">
      <c r="A215" s="4"/>
      <c r="B215" s="7" t="str">
        <f t="shared" si="41"/>
        <v>b</v>
      </c>
      <c r="C215" s="19" t="s">
        <v>163</v>
      </c>
      <c r="D215" s="11"/>
      <c r="E215" s="11"/>
      <c r="F215" s="11"/>
      <c r="G215" s="11"/>
      <c r="H215" s="11"/>
      <c r="I215" s="11"/>
    </row>
    <row r="216" spans="1:9">
      <c r="A216" s="4" t="s">
        <v>164</v>
      </c>
      <c r="B216" s="7" t="str">
        <f t="shared" si="41"/>
        <v>b</v>
      </c>
      <c r="C216" s="17" t="s">
        <v>206</v>
      </c>
      <c r="D216" s="9">
        <f t="shared" ref="D216:I216" si="48">D217+D225+D233</f>
        <v>0</v>
      </c>
      <c r="E216" s="9">
        <f t="shared" si="48"/>
        <v>0</v>
      </c>
      <c r="F216" s="9">
        <f t="shared" si="48"/>
        <v>0</v>
      </c>
      <c r="G216" s="9">
        <f t="shared" si="48"/>
        <v>0</v>
      </c>
      <c r="H216" s="9">
        <f t="shared" si="48"/>
        <v>0</v>
      </c>
      <c r="I216" s="9">
        <f t="shared" si="48"/>
        <v>0</v>
      </c>
    </row>
    <row r="217" spans="1:9">
      <c r="A217" s="4"/>
      <c r="B217" s="7" t="str">
        <f t="shared" si="41"/>
        <v>b</v>
      </c>
      <c r="C217" s="22" t="s">
        <v>207</v>
      </c>
      <c r="D217" s="10">
        <f t="shared" ref="D217:I217" si="49">SUM(D218:D224)</f>
        <v>0</v>
      </c>
      <c r="E217" s="10">
        <f t="shared" si="49"/>
        <v>0</v>
      </c>
      <c r="F217" s="10">
        <f t="shared" si="49"/>
        <v>0</v>
      </c>
      <c r="G217" s="10">
        <f t="shared" si="49"/>
        <v>0</v>
      </c>
      <c r="H217" s="10">
        <f t="shared" si="49"/>
        <v>0</v>
      </c>
      <c r="I217" s="10">
        <f t="shared" si="49"/>
        <v>0</v>
      </c>
    </row>
    <row r="218" spans="1:9">
      <c r="A218" s="4"/>
      <c r="B218" s="7" t="str">
        <f t="shared" si="41"/>
        <v>b</v>
      </c>
      <c r="C218" s="19" t="s">
        <v>208</v>
      </c>
      <c r="D218" s="11"/>
      <c r="E218" s="11"/>
      <c r="F218" s="11"/>
      <c r="G218" s="11"/>
      <c r="H218" s="11"/>
      <c r="I218" s="11"/>
    </row>
    <row r="219" spans="1:9">
      <c r="A219" s="4"/>
      <c r="B219" s="7" t="str">
        <f t="shared" si="41"/>
        <v>b</v>
      </c>
      <c r="C219" s="19" t="s">
        <v>209</v>
      </c>
      <c r="D219" s="11"/>
      <c r="E219" s="11"/>
      <c r="F219" s="11"/>
      <c r="G219" s="11"/>
      <c r="H219" s="11"/>
      <c r="I219" s="11"/>
    </row>
    <row r="220" spans="1:9">
      <c r="A220" s="4"/>
      <c r="B220" s="7" t="str">
        <f t="shared" si="41"/>
        <v>b</v>
      </c>
      <c r="C220" s="19" t="s">
        <v>210</v>
      </c>
      <c r="D220" s="11"/>
      <c r="E220" s="11"/>
      <c r="F220" s="11"/>
      <c r="G220" s="11"/>
      <c r="H220" s="11"/>
      <c r="I220" s="11"/>
    </row>
    <row r="221" spans="1:9">
      <c r="A221" s="4"/>
      <c r="B221" s="7" t="str">
        <f t="shared" si="41"/>
        <v>b</v>
      </c>
      <c r="C221" s="19" t="s">
        <v>211</v>
      </c>
      <c r="D221" s="11"/>
      <c r="E221" s="11"/>
      <c r="F221" s="11"/>
      <c r="G221" s="11"/>
      <c r="H221" s="11"/>
      <c r="I221" s="11"/>
    </row>
    <row r="222" spans="1:9">
      <c r="A222" s="4"/>
      <c r="B222" s="7" t="str">
        <f t="shared" si="41"/>
        <v>b</v>
      </c>
      <c r="C222" s="19" t="s">
        <v>212</v>
      </c>
      <c r="D222" s="11"/>
      <c r="E222" s="11"/>
      <c r="F222" s="11"/>
      <c r="G222" s="11"/>
      <c r="H222" s="11"/>
      <c r="I222" s="11"/>
    </row>
    <row r="223" spans="1:9">
      <c r="A223" s="4"/>
      <c r="B223" s="7" t="str">
        <f t="shared" si="41"/>
        <v>b</v>
      </c>
      <c r="C223" s="19" t="s">
        <v>213</v>
      </c>
      <c r="D223" s="11"/>
      <c r="E223" s="11"/>
      <c r="F223" s="11"/>
      <c r="G223" s="11"/>
      <c r="H223" s="11"/>
      <c r="I223" s="11"/>
    </row>
    <row r="224" spans="1:9">
      <c r="A224" s="4"/>
      <c r="B224" s="7" t="str">
        <f t="shared" si="41"/>
        <v>b</v>
      </c>
      <c r="C224" s="19" t="s">
        <v>214</v>
      </c>
      <c r="D224" s="11"/>
      <c r="E224" s="11"/>
      <c r="F224" s="11"/>
      <c r="G224" s="11"/>
      <c r="H224" s="11"/>
      <c r="I224" s="11"/>
    </row>
    <row r="225" spans="1:9">
      <c r="A225" s="4"/>
      <c r="B225" s="7" t="str">
        <f t="shared" si="41"/>
        <v>b</v>
      </c>
      <c r="C225" s="22" t="s">
        <v>215</v>
      </c>
      <c r="D225" s="10">
        <f t="shared" ref="D225:I225" si="50">SUM(D226:D232)</f>
        <v>0</v>
      </c>
      <c r="E225" s="10">
        <f t="shared" si="50"/>
        <v>0</v>
      </c>
      <c r="F225" s="10">
        <f t="shared" si="50"/>
        <v>0</v>
      </c>
      <c r="G225" s="10">
        <f t="shared" si="50"/>
        <v>0</v>
      </c>
      <c r="H225" s="10">
        <f t="shared" si="50"/>
        <v>0</v>
      </c>
      <c r="I225" s="10">
        <f t="shared" si="50"/>
        <v>0</v>
      </c>
    </row>
    <row r="226" spans="1:9">
      <c r="A226" s="4"/>
      <c r="B226" s="7" t="str">
        <f t="shared" si="41"/>
        <v>b</v>
      </c>
      <c r="C226" s="19" t="s">
        <v>208</v>
      </c>
      <c r="D226" s="11"/>
      <c r="E226" s="11"/>
      <c r="F226" s="11"/>
      <c r="G226" s="11"/>
      <c r="H226" s="11"/>
      <c r="I226" s="11"/>
    </row>
    <row r="227" spans="1:9">
      <c r="A227" s="4"/>
      <c r="B227" s="7" t="str">
        <f t="shared" si="41"/>
        <v>b</v>
      </c>
      <c r="C227" s="19" t="s">
        <v>209</v>
      </c>
      <c r="D227" s="11"/>
      <c r="E227" s="11"/>
      <c r="F227" s="11"/>
      <c r="G227" s="11"/>
      <c r="H227" s="11"/>
      <c r="I227" s="11"/>
    </row>
    <row r="228" spans="1:9">
      <c r="A228" s="4"/>
      <c r="B228" s="7" t="str">
        <f t="shared" si="41"/>
        <v>b</v>
      </c>
      <c r="C228" s="19" t="s">
        <v>216</v>
      </c>
      <c r="D228" s="11"/>
      <c r="E228" s="11"/>
      <c r="F228" s="11"/>
      <c r="G228" s="11"/>
      <c r="H228" s="11"/>
      <c r="I228" s="11"/>
    </row>
    <row r="229" spans="1:9">
      <c r="A229" s="4"/>
      <c r="B229" s="7" t="str">
        <f t="shared" si="41"/>
        <v>b</v>
      </c>
      <c r="C229" s="19" t="s">
        <v>217</v>
      </c>
      <c r="D229" s="11"/>
      <c r="E229" s="11"/>
      <c r="F229" s="11"/>
      <c r="G229" s="11"/>
      <c r="H229" s="11"/>
      <c r="I229" s="11"/>
    </row>
    <row r="230" spans="1:9">
      <c r="A230" s="4"/>
      <c r="B230" s="7" t="str">
        <f t="shared" si="41"/>
        <v>b</v>
      </c>
      <c r="C230" s="19" t="s">
        <v>218</v>
      </c>
      <c r="D230" s="11"/>
      <c r="E230" s="11"/>
      <c r="F230" s="11"/>
      <c r="G230" s="11"/>
      <c r="H230" s="11"/>
      <c r="I230" s="11"/>
    </row>
    <row r="231" spans="1:9">
      <c r="A231" s="4"/>
      <c r="B231" s="7" t="str">
        <f t="shared" si="41"/>
        <v>b</v>
      </c>
      <c r="C231" s="19" t="s">
        <v>219</v>
      </c>
      <c r="D231" s="11"/>
      <c r="E231" s="11"/>
      <c r="F231" s="11"/>
      <c r="G231" s="11"/>
      <c r="H231" s="11"/>
      <c r="I231" s="11"/>
    </row>
    <row r="232" spans="1:9">
      <c r="A232" s="4"/>
      <c r="B232" s="7" t="str">
        <f t="shared" si="41"/>
        <v>b</v>
      </c>
      <c r="C232" s="19" t="s">
        <v>214</v>
      </c>
      <c r="D232" s="11"/>
      <c r="E232" s="11"/>
      <c r="F232" s="11"/>
      <c r="G232" s="11"/>
      <c r="H232" s="11"/>
      <c r="I232" s="11"/>
    </row>
    <row r="233" spans="1:9">
      <c r="A233" s="4"/>
      <c r="B233" s="7" t="str">
        <f t="shared" si="41"/>
        <v>b</v>
      </c>
      <c r="C233" s="22" t="s">
        <v>220</v>
      </c>
      <c r="D233" s="10"/>
      <c r="E233" s="10"/>
      <c r="F233" s="10"/>
      <c r="G233" s="10"/>
      <c r="H233" s="10"/>
      <c r="I233" s="10"/>
    </row>
    <row r="234" spans="1:9">
      <c r="A234" s="4" t="s">
        <v>164</v>
      </c>
      <c r="B234" s="7" t="str">
        <f t="shared" si="41"/>
        <v>b</v>
      </c>
      <c r="C234" s="17" t="s">
        <v>221</v>
      </c>
      <c r="D234" s="9">
        <f t="shared" ref="D234:I234" si="51">D235+D243</f>
        <v>0</v>
      </c>
      <c r="E234" s="9">
        <f t="shared" si="51"/>
        <v>0</v>
      </c>
      <c r="F234" s="9">
        <f t="shared" si="51"/>
        <v>0</v>
      </c>
      <c r="G234" s="9">
        <f t="shared" si="51"/>
        <v>0</v>
      </c>
      <c r="H234" s="9">
        <f t="shared" si="51"/>
        <v>0</v>
      </c>
      <c r="I234" s="9">
        <f t="shared" si="51"/>
        <v>0</v>
      </c>
    </row>
    <row r="235" spans="1:9">
      <c r="A235" s="4"/>
      <c r="B235" s="7" t="str">
        <f t="shared" si="41"/>
        <v>b</v>
      </c>
      <c r="C235" s="22" t="s">
        <v>207</v>
      </c>
      <c r="D235" s="10">
        <f t="shared" ref="D235:I235" si="52">SUM(D236:D242)</f>
        <v>0</v>
      </c>
      <c r="E235" s="10">
        <f t="shared" si="52"/>
        <v>0</v>
      </c>
      <c r="F235" s="10">
        <f t="shared" si="52"/>
        <v>0</v>
      </c>
      <c r="G235" s="10">
        <f t="shared" si="52"/>
        <v>0</v>
      </c>
      <c r="H235" s="10">
        <f t="shared" si="52"/>
        <v>0</v>
      </c>
      <c r="I235" s="10">
        <f t="shared" si="52"/>
        <v>0</v>
      </c>
    </row>
    <row r="236" spans="1:9">
      <c r="A236" s="4"/>
      <c r="B236" s="7" t="str">
        <f t="shared" si="41"/>
        <v>b</v>
      </c>
      <c r="C236" s="19" t="s">
        <v>208</v>
      </c>
      <c r="D236" s="11"/>
      <c r="E236" s="11"/>
      <c r="F236" s="11"/>
      <c r="G236" s="11"/>
      <c r="H236" s="11"/>
      <c r="I236" s="11"/>
    </row>
    <row r="237" spans="1:9">
      <c r="A237" s="4"/>
      <c r="B237" s="7" t="str">
        <f t="shared" si="41"/>
        <v>b</v>
      </c>
      <c r="C237" s="19" t="s">
        <v>222</v>
      </c>
      <c r="D237" s="11"/>
      <c r="E237" s="11"/>
      <c r="F237" s="11"/>
      <c r="G237" s="11"/>
      <c r="H237" s="11"/>
      <c r="I237" s="11"/>
    </row>
    <row r="238" spans="1:9">
      <c r="A238" s="4"/>
      <c r="B238" s="7" t="str">
        <f t="shared" si="41"/>
        <v>b</v>
      </c>
      <c r="C238" s="19" t="s">
        <v>216</v>
      </c>
      <c r="D238" s="11"/>
      <c r="E238" s="11"/>
      <c r="F238" s="11"/>
      <c r="G238" s="11"/>
      <c r="H238" s="11"/>
      <c r="I238" s="11"/>
    </row>
    <row r="239" spans="1:9" ht="30">
      <c r="A239" s="4"/>
      <c r="B239" s="7" t="str">
        <f t="shared" si="41"/>
        <v>b</v>
      </c>
      <c r="C239" s="19" t="s">
        <v>223</v>
      </c>
      <c r="D239" s="11"/>
      <c r="E239" s="11"/>
      <c r="F239" s="11"/>
      <c r="G239" s="11"/>
      <c r="H239" s="11"/>
      <c r="I239" s="11"/>
    </row>
    <row r="240" spans="1:9">
      <c r="A240" s="4"/>
      <c r="B240" s="7" t="str">
        <f t="shared" si="41"/>
        <v>b</v>
      </c>
      <c r="C240" s="19" t="s">
        <v>224</v>
      </c>
      <c r="D240" s="11"/>
      <c r="E240" s="11"/>
      <c r="F240" s="11"/>
      <c r="G240" s="11"/>
      <c r="H240" s="11"/>
      <c r="I240" s="11"/>
    </row>
    <row r="241" spans="1:9">
      <c r="A241" s="4"/>
      <c r="B241" s="7" t="str">
        <f t="shared" si="41"/>
        <v>b</v>
      </c>
      <c r="C241" s="19" t="s">
        <v>219</v>
      </c>
      <c r="D241" s="11"/>
      <c r="E241" s="11"/>
      <c r="F241" s="11"/>
      <c r="G241" s="11"/>
      <c r="H241" s="11"/>
      <c r="I241" s="11"/>
    </row>
    <row r="242" spans="1:9">
      <c r="A242" s="4"/>
      <c r="B242" s="7" t="str">
        <f t="shared" si="41"/>
        <v>b</v>
      </c>
      <c r="C242" s="19" t="s">
        <v>225</v>
      </c>
      <c r="D242" s="11"/>
      <c r="E242" s="11"/>
      <c r="F242" s="11"/>
      <c r="G242" s="11"/>
      <c r="H242" s="11"/>
      <c r="I242" s="11"/>
    </row>
    <row r="243" spans="1:9">
      <c r="A243" s="4"/>
      <c r="B243" s="7" t="str">
        <f t="shared" si="41"/>
        <v>b</v>
      </c>
      <c r="C243" s="22" t="s">
        <v>226</v>
      </c>
      <c r="D243" s="10">
        <f t="shared" ref="D243:I243" si="53">SUM(D244:D250)</f>
        <v>0</v>
      </c>
      <c r="E243" s="10">
        <f t="shared" si="53"/>
        <v>0</v>
      </c>
      <c r="F243" s="10">
        <f t="shared" si="53"/>
        <v>0</v>
      </c>
      <c r="G243" s="10">
        <f t="shared" si="53"/>
        <v>0</v>
      </c>
      <c r="H243" s="10">
        <f t="shared" si="53"/>
        <v>0</v>
      </c>
      <c r="I243" s="10">
        <f t="shared" si="53"/>
        <v>0</v>
      </c>
    </row>
    <row r="244" spans="1:9">
      <c r="A244" s="4"/>
      <c r="B244" s="7" t="str">
        <f t="shared" si="41"/>
        <v>b</v>
      </c>
      <c r="C244" s="19" t="s">
        <v>227</v>
      </c>
      <c r="D244" s="11"/>
      <c r="E244" s="11"/>
      <c r="F244" s="11"/>
      <c r="G244" s="11"/>
      <c r="H244" s="11"/>
      <c r="I244" s="11"/>
    </row>
    <row r="245" spans="1:9">
      <c r="A245" s="4"/>
      <c r="B245" s="7" t="str">
        <f t="shared" si="41"/>
        <v>b</v>
      </c>
      <c r="C245" s="19" t="s">
        <v>222</v>
      </c>
      <c r="D245" s="11"/>
      <c r="E245" s="11"/>
      <c r="F245" s="11"/>
      <c r="G245" s="11"/>
      <c r="H245" s="11"/>
      <c r="I245" s="11"/>
    </row>
    <row r="246" spans="1:9">
      <c r="A246" s="4"/>
      <c r="B246" s="7" t="str">
        <f t="shared" si="41"/>
        <v>b</v>
      </c>
      <c r="C246" s="19" t="s">
        <v>216</v>
      </c>
      <c r="D246" s="11"/>
      <c r="E246" s="11"/>
      <c r="F246" s="11"/>
      <c r="G246" s="11"/>
      <c r="H246" s="11"/>
      <c r="I246" s="11"/>
    </row>
    <row r="247" spans="1:9" ht="30">
      <c r="A247" s="4"/>
      <c r="B247" s="7" t="str">
        <f t="shared" si="41"/>
        <v>b</v>
      </c>
      <c r="C247" s="19" t="s">
        <v>223</v>
      </c>
      <c r="D247" s="11"/>
      <c r="E247" s="11"/>
      <c r="F247" s="11"/>
      <c r="G247" s="11"/>
      <c r="H247" s="11"/>
      <c r="I247" s="11"/>
    </row>
    <row r="248" spans="1:9">
      <c r="A248" s="4"/>
      <c r="B248" s="7" t="str">
        <f t="shared" si="41"/>
        <v>b</v>
      </c>
      <c r="C248" s="19" t="s">
        <v>228</v>
      </c>
      <c r="D248" s="11"/>
      <c r="E248" s="11"/>
      <c r="F248" s="11"/>
      <c r="G248" s="11"/>
      <c r="H248" s="11"/>
      <c r="I248" s="11"/>
    </row>
    <row r="249" spans="1:9">
      <c r="A249" s="4"/>
      <c r="B249" s="7" t="str">
        <f t="shared" si="41"/>
        <v>b</v>
      </c>
      <c r="C249" s="19" t="s">
        <v>219</v>
      </c>
      <c r="D249" s="11"/>
      <c r="E249" s="11"/>
      <c r="F249" s="11"/>
      <c r="G249" s="11"/>
      <c r="H249" s="11"/>
      <c r="I249" s="11"/>
    </row>
    <row r="250" spans="1:9">
      <c r="B250" s="7" t="str">
        <f t="shared" si="41"/>
        <v>b</v>
      </c>
      <c r="C250" s="21" t="s">
        <v>225</v>
      </c>
      <c r="D250" s="15"/>
      <c r="E250" s="15"/>
      <c r="F250" s="15"/>
      <c r="G250" s="15"/>
      <c r="H250" s="15"/>
      <c r="I250" s="15"/>
    </row>
  </sheetData>
  <autoFilter ref="C2:C250"/>
  <printOptions horizontalCentered="1"/>
  <pageMargins left="0.19" right="0.26" top="0.37" bottom="0.38" header="0.3" footer="0.3"/>
  <pageSetup scale="60" fitToHeight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B2:E25"/>
  <sheetViews>
    <sheetView view="pageBreakPreview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.140625" style="41" customWidth="1"/>
    <col min="2" max="2" width="11.5703125" style="41" customWidth="1"/>
    <col min="3" max="3" width="45.140625" style="41" customWidth="1"/>
    <col min="4" max="4" width="21.140625" style="41" customWidth="1"/>
    <col min="5" max="5" width="43.28515625" style="41" customWidth="1"/>
    <col min="6" max="16384" width="9.140625" style="41"/>
  </cols>
  <sheetData>
    <row r="2" spans="2:5" ht="29.25" customHeight="1">
      <c r="B2" s="187" t="s">
        <v>261</v>
      </c>
      <c r="C2" s="187"/>
      <c r="D2" s="187"/>
      <c r="E2" s="187"/>
    </row>
    <row r="3" spans="2:5" s="100" customFormat="1" ht="23.25" customHeight="1">
      <c r="B3" s="187" t="s">
        <v>317</v>
      </c>
      <c r="C3" s="187"/>
      <c r="D3" s="187"/>
      <c r="E3" s="187"/>
    </row>
    <row r="4" spans="2:5" ht="24.75" customHeight="1">
      <c r="B4" s="186"/>
      <c r="C4" s="186"/>
      <c r="D4" s="186"/>
      <c r="E4" s="186"/>
    </row>
    <row r="5" spans="2:5" ht="48" customHeight="1">
      <c r="B5" s="101" t="s">
        <v>235</v>
      </c>
      <c r="C5" s="101" t="s">
        <v>234</v>
      </c>
      <c r="D5" s="101" t="s">
        <v>330</v>
      </c>
      <c r="E5" s="101" t="s">
        <v>237</v>
      </c>
    </row>
    <row r="6" spans="2:5" ht="24" customHeight="1">
      <c r="B6" s="102"/>
      <c r="C6" s="103" t="s">
        <v>238</v>
      </c>
      <c r="D6" s="104"/>
      <c r="E6" s="103"/>
    </row>
    <row r="7" spans="2:5" ht="30">
      <c r="B7" s="105"/>
      <c r="C7" s="106" t="s">
        <v>357</v>
      </c>
      <c r="D7" s="107">
        <v>800</v>
      </c>
      <c r="E7" s="106" t="s">
        <v>361</v>
      </c>
    </row>
    <row r="8" spans="2:5" ht="45">
      <c r="B8" s="105"/>
      <c r="C8" s="106" t="s">
        <v>359</v>
      </c>
      <c r="D8" s="107">
        <v>3200</v>
      </c>
      <c r="E8" s="106" t="s">
        <v>362</v>
      </c>
    </row>
    <row r="9" spans="2:5" ht="15.75">
      <c r="B9" s="105"/>
      <c r="C9" s="106" t="s">
        <v>242</v>
      </c>
      <c r="D9" s="107"/>
      <c r="E9" s="106"/>
    </row>
    <row r="10" spans="2:5" ht="15.75">
      <c r="B10" s="105"/>
      <c r="C10" s="106" t="s">
        <v>241</v>
      </c>
      <c r="D10" s="107"/>
      <c r="E10" s="106"/>
    </row>
    <row r="11" spans="2:5" ht="15.75">
      <c r="B11" s="102"/>
      <c r="C11" s="103" t="s">
        <v>243</v>
      </c>
      <c r="D11" s="104"/>
      <c r="E11" s="103"/>
    </row>
    <row r="12" spans="2:5" ht="45">
      <c r="B12" s="105"/>
      <c r="C12" s="106" t="s">
        <v>363</v>
      </c>
      <c r="D12" s="107">
        <v>10000</v>
      </c>
      <c r="E12" s="106" t="s">
        <v>362</v>
      </c>
    </row>
    <row r="13" spans="2:5" ht="15.75">
      <c r="B13" s="105"/>
      <c r="C13" s="106" t="s">
        <v>240</v>
      </c>
      <c r="D13" s="107"/>
      <c r="E13" s="106"/>
    </row>
    <row r="14" spans="2:5" ht="15.75">
      <c r="B14" s="105"/>
      <c r="C14" s="106" t="s">
        <v>242</v>
      </c>
      <c r="D14" s="107"/>
      <c r="E14" s="106"/>
    </row>
    <row r="15" spans="2:5" ht="15.75">
      <c r="B15" s="105"/>
      <c r="C15" s="106" t="s">
        <v>241</v>
      </c>
      <c r="D15" s="107"/>
      <c r="E15" s="106"/>
    </row>
    <row r="16" spans="2:5" ht="15.75">
      <c r="B16" s="102"/>
      <c r="C16" s="103" t="s">
        <v>244</v>
      </c>
      <c r="D16" s="104"/>
      <c r="E16" s="103"/>
    </row>
    <row r="17" spans="2:5" ht="15.75">
      <c r="B17" s="105"/>
      <c r="C17" s="106" t="s">
        <v>239</v>
      </c>
      <c r="D17" s="107"/>
      <c r="E17" s="106"/>
    </row>
    <row r="18" spans="2:5" ht="15.75">
      <c r="B18" s="105"/>
      <c r="C18" s="106" t="s">
        <v>240</v>
      </c>
      <c r="D18" s="107"/>
      <c r="E18" s="106"/>
    </row>
    <row r="19" spans="2:5" ht="15.75">
      <c r="B19" s="105"/>
      <c r="C19" s="106" t="s">
        <v>242</v>
      </c>
      <c r="D19" s="107"/>
      <c r="E19" s="106"/>
    </row>
    <row r="20" spans="2:5" ht="15.75">
      <c r="B20" s="105"/>
      <c r="C20" s="106" t="s">
        <v>241</v>
      </c>
      <c r="D20" s="107"/>
      <c r="E20" s="106"/>
    </row>
    <row r="21" spans="2:5" ht="29.25" customHeight="1">
      <c r="B21" s="102"/>
      <c r="C21" s="108" t="s">
        <v>245</v>
      </c>
      <c r="D21" s="104"/>
      <c r="E21" s="103"/>
    </row>
    <row r="22" spans="2:5">
      <c r="B22" s="91"/>
      <c r="C22" s="91"/>
      <c r="D22" s="91"/>
      <c r="E22" s="91"/>
    </row>
    <row r="23" spans="2:5">
      <c r="B23" s="91"/>
      <c r="C23" s="91"/>
      <c r="D23" s="91"/>
      <c r="E23" s="91"/>
    </row>
    <row r="24" spans="2:5">
      <c r="B24" s="188" t="s">
        <v>262</v>
      </c>
      <c r="C24" s="188"/>
      <c r="D24" s="91"/>
      <c r="E24" s="91"/>
    </row>
    <row r="25" spans="2:5">
      <c r="B25" s="91"/>
      <c r="C25" s="91"/>
      <c r="D25" s="91"/>
      <c r="E25" s="91"/>
    </row>
  </sheetData>
  <mergeCells count="4">
    <mergeCell ref="B2:E2"/>
    <mergeCell ref="B3:E3"/>
    <mergeCell ref="B4:E4"/>
    <mergeCell ref="B24:C24"/>
  </mergeCells>
  <pageMargins left="0.7" right="0.7" top="0.75" bottom="0.75" header="0.3" footer="0.3"/>
  <pageSetup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B2:J23"/>
  <sheetViews>
    <sheetView view="pageBreakPreview" zoomScale="9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/>
  <cols>
    <col min="1" max="1" width="9.140625" style="109"/>
    <col min="2" max="2" width="11.28515625" style="109" customWidth="1"/>
    <col min="3" max="3" width="43.85546875" style="109" customWidth="1"/>
    <col min="4" max="4" width="18.28515625" style="109" customWidth="1"/>
    <col min="5" max="5" width="16.5703125" style="109" customWidth="1"/>
    <col min="6" max="6" width="16.42578125" style="109" customWidth="1"/>
    <col min="7" max="7" width="16.28515625" style="109" customWidth="1"/>
    <col min="8" max="8" width="19.28515625" style="109" customWidth="1"/>
    <col min="9" max="9" width="38.28515625" style="109" customWidth="1"/>
    <col min="10" max="10" width="20.5703125" style="109" customWidth="1"/>
    <col min="11" max="16384" width="9.140625" style="109"/>
  </cols>
  <sheetData>
    <row r="2" spans="2:10" s="113" customFormat="1" ht="18" customHeight="1">
      <c r="B2" s="179" t="s">
        <v>266</v>
      </c>
      <c r="C2" s="179"/>
      <c r="D2" s="179"/>
      <c r="E2" s="179"/>
      <c r="F2" s="179"/>
      <c r="G2" s="179"/>
      <c r="H2" s="179"/>
      <c r="I2" s="179"/>
      <c r="J2" s="179"/>
    </row>
    <row r="3" spans="2:10" s="113" customFormat="1" ht="28.5" customHeight="1">
      <c r="B3" s="187" t="s">
        <v>332</v>
      </c>
      <c r="C3" s="187"/>
      <c r="D3" s="187"/>
      <c r="E3" s="187"/>
      <c r="F3" s="187"/>
      <c r="G3" s="187"/>
      <c r="H3" s="187"/>
      <c r="I3" s="187"/>
      <c r="J3" s="187"/>
    </row>
    <row r="4" spans="2:10" s="113" customFormat="1" ht="15.75">
      <c r="G4" s="114"/>
    </row>
    <row r="5" spans="2:10" s="110" customFormat="1" ht="35.25" customHeight="1">
      <c r="B5" s="193" t="s">
        <v>235</v>
      </c>
      <c r="C5" s="193" t="s">
        <v>0</v>
      </c>
      <c r="D5" s="193" t="s">
        <v>331</v>
      </c>
      <c r="E5" s="193" t="s">
        <v>269</v>
      </c>
      <c r="F5" s="193"/>
      <c r="G5" s="193"/>
      <c r="H5" s="189" t="s">
        <v>270</v>
      </c>
      <c r="I5" s="190"/>
      <c r="J5" s="191"/>
    </row>
    <row r="6" spans="2:10" s="110" customFormat="1" ht="77.25" customHeight="1">
      <c r="B6" s="193"/>
      <c r="C6" s="193"/>
      <c r="D6" s="193"/>
      <c r="E6" s="153" t="s">
        <v>333</v>
      </c>
      <c r="F6" s="153" t="s">
        <v>334</v>
      </c>
      <c r="G6" s="153" t="s">
        <v>335</v>
      </c>
      <c r="H6" s="115" t="s">
        <v>267</v>
      </c>
      <c r="I6" s="115" t="s">
        <v>268</v>
      </c>
      <c r="J6" s="115" t="s">
        <v>272</v>
      </c>
    </row>
    <row r="7" spans="2:10" ht="66.75" customHeight="1">
      <c r="B7" s="111" t="s">
        <v>366</v>
      </c>
      <c r="C7" s="111" t="s">
        <v>369</v>
      </c>
      <c r="D7" s="156">
        <v>3680700</v>
      </c>
      <c r="E7" s="156">
        <f>D7*1.1</f>
        <v>4048770.0000000005</v>
      </c>
      <c r="F7" s="156">
        <f>E7*1.1</f>
        <v>4453647.0000000009</v>
      </c>
      <c r="G7" s="156">
        <f>F7*1.1</f>
        <v>4899011.7000000011</v>
      </c>
      <c r="H7" s="111" t="s">
        <v>366</v>
      </c>
      <c r="I7" s="157" t="s">
        <v>364</v>
      </c>
      <c r="J7" s="157">
        <v>205035120</v>
      </c>
    </row>
    <row r="8" spans="2:10" ht="29.25" customHeight="1">
      <c r="B8" s="111"/>
      <c r="C8" s="112"/>
      <c r="D8" s="156"/>
      <c r="E8" s="156"/>
      <c r="F8" s="156"/>
      <c r="G8" s="156"/>
      <c r="H8" s="111"/>
      <c r="I8" s="157"/>
      <c r="J8" s="157"/>
    </row>
    <row r="9" spans="2:10" ht="33.75" customHeight="1">
      <c r="B9" s="111"/>
      <c r="C9" s="112"/>
      <c r="D9" s="156"/>
      <c r="E9" s="156"/>
      <c r="F9" s="156"/>
      <c r="G9" s="156"/>
      <c r="H9" s="111"/>
      <c r="I9" s="157"/>
      <c r="J9" s="157"/>
    </row>
    <row r="10" spans="2:10" ht="58.5" customHeight="1">
      <c r="B10" s="111" t="s">
        <v>367</v>
      </c>
      <c r="C10" s="111" t="s">
        <v>370</v>
      </c>
      <c r="D10" s="156">
        <v>150000</v>
      </c>
      <c r="E10" s="156">
        <f>D10*1.1</f>
        <v>165000</v>
      </c>
      <c r="F10" s="156">
        <f>E10*1.1</f>
        <v>181500.00000000003</v>
      </c>
      <c r="G10" s="156">
        <f>F10*1.1</f>
        <v>199650.00000000006</v>
      </c>
      <c r="H10" s="111" t="s">
        <v>367</v>
      </c>
      <c r="I10" s="157" t="s">
        <v>364</v>
      </c>
      <c r="J10" s="157">
        <v>205035120</v>
      </c>
    </row>
    <row r="11" spans="2:10" ht="29.25" customHeight="1">
      <c r="B11" s="111"/>
      <c r="C11" s="112"/>
      <c r="D11" s="156"/>
      <c r="E11" s="156"/>
      <c r="F11" s="156"/>
      <c r="G11" s="156"/>
      <c r="H11" s="111"/>
      <c r="I11" s="157"/>
      <c r="J11" s="157"/>
    </row>
    <row r="12" spans="2:10" ht="33.75" customHeight="1">
      <c r="B12" s="111"/>
      <c r="C12" s="112"/>
      <c r="D12" s="156"/>
      <c r="E12" s="156"/>
      <c r="F12" s="156"/>
      <c r="G12" s="156"/>
      <c r="H12" s="111"/>
      <c r="I12" s="157"/>
      <c r="J12" s="157"/>
    </row>
    <row r="13" spans="2:10" ht="60" customHeight="1">
      <c r="B13" s="111" t="s">
        <v>368</v>
      </c>
      <c r="C13" s="111" t="s">
        <v>371</v>
      </c>
      <c r="D13" s="156">
        <v>10000</v>
      </c>
      <c r="E13" s="156">
        <f>D13*1.1</f>
        <v>11000</v>
      </c>
      <c r="F13" s="156">
        <f>E13*1.1</f>
        <v>12100.000000000002</v>
      </c>
      <c r="G13" s="156">
        <f>F13*1.1</f>
        <v>13310.000000000004</v>
      </c>
      <c r="H13" s="111" t="s">
        <v>368</v>
      </c>
      <c r="I13" s="157" t="s">
        <v>364</v>
      </c>
      <c r="J13" s="157">
        <v>205035120</v>
      </c>
    </row>
    <row r="14" spans="2:10" ht="29.25" customHeight="1">
      <c r="B14" s="111"/>
      <c r="C14" s="112"/>
      <c r="D14" s="111"/>
      <c r="E14" s="111"/>
      <c r="F14" s="111"/>
      <c r="G14" s="111"/>
      <c r="H14" s="111"/>
      <c r="I14" s="111"/>
      <c r="J14" s="111"/>
    </row>
    <row r="15" spans="2:10" ht="33.75" customHeight="1">
      <c r="B15" s="111"/>
      <c r="C15" s="112"/>
      <c r="D15" s="111"/>
      <c r="E15" s="111"/>
      <c r="F15" s="111"/>
      <c r="G15" s="111"/>
      <c r="H15" s="111"/>
      <c r="I15" s="111"/>
      <c r="J15" s="111"/>
    </row>
    <row r="16" spans="2:10" ht="27.75" customHeight="1">
      <c r="B16" s="111"/>
      <c r="C16" s="111" t="s">
        <v>265</v>
      </c>
      <c r="D16" s="111"/>
      <c r="E16" s="111"/>
      <c r="F16" s="111"/>
      <c r="G16" s="111"/>
      <c r="H16" s="111"/>
      <c r="I16" s="111"/>
      <c r="J16" s="111"/>
    </row>
    <row r="17" spans="2:10" ht="29.25" customHeight="1">
      <c r="B17" s="111"/>
      <c r="C17" s="112" t="s">
        <v>264</v>
      </c>
      <c r="D17" s="111"/>
      <c r="E17" s="111"/>
      <c r="F17" s="111"/>
      <c r="G17" s="111"/>
      <c r="H17" s="111"/>
      <c r="I17" s="111"/>
      <c r="J17" s="111"/>
    </row>
    <row r="18" spans="2:10" ht="33.75" customHeight="1">
      <c r="B18" s="111"/>
      <c r="C18" s="112" t="s">
        <v>264</v>
      </c>
      <c r="D18" s="111"/>
      <c r="E18" s="111"/>
      <c r="F18" s="111"/>
      <c r="G18" s="111"/>
      <c r="H18" s="111"/>
      <c r="I18" s="111"/>
      <c r="J18" s="111"/>
    </row>
    <row r="19" spans="2:10">
      <c r="B19" s="113"/>
      <c r="C19" s="113"/>
      <c r="D19" s="113"/>
      <c r="E19" s="113"/>
      <c r="F19" s="113"/>
      <c r="G19" s="113"/>
    </row>
    <row r="20" spans="2:10" ht="15.75">
      <c r="B20" s="179" t="s">
        <v>273</v>
      </c>
      <c r="C20" s="179"/>
      <c r="D20" s="113"/>
      <c r="E20" s="113"/>
      <c r="F20" s="113"/>
      <c r="G20" s="113"/>
    </row>
    <row r="21" spans="2:10" ht="37.5" customHeight="1">
      <c r="B21" s="113"/>
      <c r="C21" s="113"/>
      <c r="D21" s="113"/>
      <c r="E21" s="113"/>
      <c r="F21" s="113"/>
      <c r="G21" s="113"/>
    </row>
    <row r="22" spans="2:10" ht="30.75" customHeight="1">
      <c r="B22" s="192" t="s">
        <v>262</v>
      </c>
      <c r="C22" s="192"/>
      <c r="D22" s="113"/>
      <c r="E22" s="113"/>
      <c r="F22" s="113"/>
      <c r="G22" s="113"/>
    </row>
    <row r="23" spans="2:10">
      <c r="B23" s="113"/>
      <c r="C23" s="113"/>
      <c r="D23" s="113"/>
      <c r="E23" s="113"/>
      <c r="F23" s="113"/>
      <c r="G23" s="113"/>
    </row>
  </sheetData>
  <mergeCells count="9">
    <mergeCell ref="B2:J2"/>
    <mergeCell ref="B3:J3"/>
    <mergeCell ref="H5:J5"/>
    <mergeCell ref="B22:C22"/>
    <mergeCell ref="B5:B6"/>
    <mergeCell ref="C5:C6"/>
    <mergeCell ref="D5:D6"/>
    <mergeCell ref="E5:G5"/>
    <mergeCell ref="B20:C20"/>
  </mergeCells>
  <pageMargins left="0.37" right="0.19" top="0.1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N1</vt:lpstr>
      <vt:lpstr>N2-35 01 02 01 </vt:lpstr>
      <vt:lpstr>N2-35 01 02 02</vt:lpstr>
      <vt:lpstr>N2-35 01 02 03</vt:lpstr>
      <vt:lpstr>N3 (saStato)</vt:lpstr>
      <vt:lpstr>N4(arafinansuri aqtivebis zrda)</vt:lpstr>
      <vt:lpstr>forma</vt:lpstr>
      <vt:lpstr>N4ა(sxva xarjebi)</vt:lpstr>
      <vt:lpstr>N5ა</vt:lpstr>
      <vt:lpstr>N6ა</vt:lpstr>
      <vt:lpstr>forma!Print_Area</vt:lpstr>
      <vt:lpstr>'N1'!Print_Area</vt:lpstr>
      <vt:lpstr>'N2-35 01 02 01 '!Print_Area</vt:lpstr>
      <vt:lpstr>'N2-35 01 02 02'!Print_Area</vt:lpstr>
      <vt:lpstr>'N2-35 01 02 03'!Print_Area</vt:lpstr>
      <vt:lpstr>'N3 (saStato)'!Print_Area</vt:lpstr>
      <vt:lpstr>'N4(arafinansuri aqtivebis zrda)'!Print_Area</vt:lpstr>
      <vt:lpstr>'N4ა(sxva xarjebi)'!Print_Area</vt:lpstr>
      <vt:lpstr>N5ა!Print_Area</vt:lpstr>
      <vt:lpstr>N6ა!Print_Area</vt:lpstr>
      <vt:lpstr>forma!Print_Titles</vt:lpstr>
      <vt:lpstr>'N1'!Print_Titles</vt:lpstr>
      <vt:lpstr>'N2-35 01 02 01 '!Print_Titles</vt:lpstr>
      <vt:lpstr>'N2-35 01 02 02'!Print_Titles</vt:lpstr>
      <vt:lpstr>'N2-35 01 02 03'!Print_Titles</vt:lpstr>
    </vt:vector>
  </TitlesOfParts>
  <Company>SPD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mgotiashvili</cp:lastModifiedBy>
  <cp:lastPrinted>2015-07-30T12:08:35Z</cp:lastPrinted>
  <dcterms:created xsi:type="dcterms:W3CDTF">2001-03-27T09:30:29Z</dcterms:created>
  <dcterms:modified xsi:type="dcterms:W3CDTF">2015-08-13T09:11:57Z</dcterms:modified>
</cp:coreProperties>
</file>